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8735" activeTab="1"/>
  </bookViews>
  <sheets>
    <sheet name="海峡出版发行集团有限责任公司2022年度" sheetId="1" r:id="rId1"/>
    <sheet name="福建广电网络集团股份有限公司2022年度" sheetId="2" r:id="rId2"/>
  </sheets>
  <externalReferences>
    <externalReference r:id="rId3"/>
    <externalReference r:id="rId4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<sst xmlns="http://schemas.openxmlformats.org/spreadsheetml/2006/main" count="89" uniqueCount="63">
  <si>
    <t>省属国有企业负责人2022年薪酬信息披露表</t>
  </si>
  <si>
    <t>单位名称：海峡出版发行集团有限责任公司</t>
  </si>
  <si>
    <t>姓名</t>
  </si>
  <si>
    <t>职务</t>
  </si>
  <si>
    <t>任职起止时间</t>
  </si>
  <si>
    <t>2022年度从本公司获得的税前报酬情况（单位：万元）</t>
  </si>
  <si>
    <t>是否在股东单位或其他关联方领取 薪酬
（是/否）</t>
  </si>
  <si>
    <t>在关联方领取的税前薪酬总额</t>
  </si>
  <si>
    <t>备注</t>
  </si>
  <si>
    <t>应付年薪
（1）</t>
  </si>
  <si>
    <t>其他货币性收入（注明具体项目并分列）
（2）</t>
  </si>
  <si>
    <t>社会保险、企业年金、补充医疗保险及住房公积金的单位缴存部分
（3）</t>
  </si>
  <si>
    <t>合计
（1至3项之和）</t>
  </si>
  <si>
    <t>林义良</t>
  </si>
  <si>
    <t>党委书记
董事长</t>
  </si>
  <si>
    <t>2020.12--2023.03
党委书记、董事长</t>
  </si>
  <si>
    <t>否</t>
  </si>
  <si>
    <t>林  彬（女）</t>
  </si>
  <si>
    <t>党委副书记
总经理
副董事长兼总编辑</t>
  </si>
  <si>
    <t>2009.12--2020.12党委委员、副总经理；
2020.12--2021.12党委委员、副总经理兼总编辑；
2021.12-- 党委副书记、总经理、副董事长兼总编辑</t>
  </si>
  <si>
    <t>严桂忠</t>
  </si>
  <si>
    <t>党委副书记</t>
  </si>
  <si>
    <t>2021.01-- 党委副书记</t>
  </si>
  <si>
    <t>陈逢淮</t>
  </si>
  <si>
    <t>党委委员
总会计师</t>
  </si>
  <si>
    <t>2015.11--2022.09
党委委员、总会计师
2022.10退休</t>
  </si>
  <si>
    <t>何  强</t>
  </si>
  <si>
    <t>党委委员
副总经理</t>
  </si>
  <si>
    <t>2017.05-- 党委委员、副总经理</t>
  </si>
  <si>
    <t>孙  强</t>
  </si>
  <si>
    <t>党委委员
纪委书记</t>
  </si>
  <si>
    <t>2018.09-- 党委委员、纪委书记、监察专员</t>
  </si>
  <si>
    <t>谢兴权</t>
  </si>
  <si>
    <t>2022.05--  党委委员、副总经理</t>
  </si>
  <si>
    <t>备注：
    1.上表披露薪酬为我公司负责人报告期内全部应发税前薪酬。
    2、从2022年1月起林彬按集团正职薪酬标准执行。
    3、从2022年10月起陈逢淮退休。
    4、从2022年6月起谢兴权按集团副职薪酬标准执行。</t>
  </si>
  <si>
    <t>附件2</t>
  </si>
  <si>
    <t>单位名称：福建广电网络集团股份有限公司</t>
  </si>
  <si>
    <t>是否在股东单位或其他关联方领取薪酬
（是/否）</t>
  </si>
  <si>
    <t>社会保险、企业年金、补充医疗保险及住房公积金的单位缴存部分
（3）</t>
  </si>
  <si>
    <t>蔡 琳</t>
  </si>
  <si>
    <t>董事长</t>
  </si>
  <si>
    <t>2021年1月28日至今</t>
  </si>
  <si>
    <t>黄苇洲</t>
  </si>
  <si>
    <t>总经理</t>
  </si>
  <si>
    <t>2021年5月14日至
2023年4月4日</t>
  </si>
  <si>
    <t>黄善贺</t>
  </si>
  <si>
    <t>纪委书记</t>
  </si>
  <si>
    <t>2017年5月19日至今</t>
  </si>
  <si>
    <t>刘敏文</t>
  </si>
  <si>
    <t>总工程师</t>
  </si>
  <si>
    <t>2018年12月17日至今</t>
  </si>
  <si>
    <t>方友爱</t>
  </si>
  <si>
    <t>总会计师</t>
  </si>
  <si>
    <t>2021年4月30日至今</t>
  </si>
  <si>
    <t>汤玉平</t>
  </si>
  <si>
    <t>副总经理</t>
  </si>
  <si>
    <t>2022年6月2日至今</t>
  </si>
  <si>
    <t>梁章林</t>
  </si>
  <si>
    <t>副总经理（退休）</t>
  </si>
  <si>
    <t>2013年11月13日至
2022年4月29日</t>
  </si>
  <si>
    <t>林剑生</t>
  </si>
  <si>
    <t>2016年9月21日至
2023年2月15日</t>
  </si>
  <si>
    <t xml:space="preserve">备注：
    1.上表披露薪酬为我公司负责人报告期内全部应发税前薪酬（不含发放的以往年度绩效年薪）。
    2.林剑生同志的社会保险、企业年金、补充医疗保险及住房公积金的单位缴存部分含补缴2014年10月至2018年12月的养老保险等10.80万元。
  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</si>
</sst>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0.00_);\(0.00\)"/>
    <numFmt numFmtId="178" formatCode="0_);\(0\)"/>
  </numFmts>
  <fonts count="29">
    <font>
      <sz val="12"/>
      <name val="宋体"/>
      <charset val="134"/>
    </font>
    <font>
      <sz val="16"/>
      <name val="黑体"/>
      <charset val="0"/>
    </font>
    <font>
      <sz val="22"/>
      <name val="方正小标宋简体"/>
      <charset val="0"/>
    </font>
    <font>
      <sz val="13"/>
      <name val="仿宋_GB2312"/>
      <charset val="134"/>
    </font>
    <font>
      <sz val="14"/>
      <name val="仿宋_GB2312"/>
      <charset val="134"/>
    </font>
    <font>
      <sz val="20"/>
      <name val="方正小标宋简体"/>
      <charset val="0"/>
    </font>
    <font>
      <sz val="11"/>
      <color indexed="8"/>
      <name val="宋体"/>
      <charset val="134"/>
    </font>
    <font>
      <sz val="11"/>
      <name val="宋体"/>
      <charset val="134"/>
      <scheme val="minor"/>
    </font>
    <font>
      <sz val="10"/>
      <name val="仿宋_GB2312"/>
      <charset val="134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3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6" borderId="10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24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176" fontId="4" fillId="0" borderId="2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0" fillId="2" borderId="0" xfId="0" applyFill="1" applyAlignment="1">
      <alignment horizontal="center" vertical="center" wrapText="1"/>
    </xf>
    <xf numFmtId="0" fontId="1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177" fontId="3" fillId="2" borderId="2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left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178" fontId="3" fillId="2" borderId="2" xfId="0" applyNumberFormat="1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&#24191;&#30005;0100614&#24037;&#20316;&#25991;&#20214;\&#38598;&#22242;&#36127;&#36131;&#20154;&#32771;&#26680;&#25991;&#20214;\2022&#24180;&#32771;&#26680;&#32467;&#26524;&#19979;&#21457;&#21518;&#36127;&#36131;&#20154;&#34218;&#37228;&#30456;&#20851;&#24037;&#20316;\&#27493;&#39588;&#19968;&#12289;2024&#24180;&#19978;&#25253;&#20225;&#19994;&#36127;&#36131;&#20154;2022&#24180;&#34218;&#37228;&#26041;&#26696;-7.2\&#19978;&#25253;&#36130;&#25919;&#21381;2022&#24180;&#20225;&#19994;&#36127;&#36131;&#20154;&#34218;&#37228;&#26041;&#26696;-7.3\&#21457;&#36130;&#25919;&#21381;-2022&#24180;&#34218;&#37228;&#23454;&#26045;&#26041;&#26696;&#26126;&#32454;&#3492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&#24191;&#30005;0100614&#24037;&#20316;&#25991;&#20214;\&#38598;&#22242;&#36127;&#36131;&#20154;&#32771;&#26680;&#25991;&#20214;\2022&#24180;&#32771;&#26680;&#32467;&#26524;&#19979;&#21457;&#21518;&#36127;&#36131;&#20154;&#34218;&#37228;&#30456;&#20851;&#24037;&#20316;\&#27493;&#39588;&#19968;&#12289;2024&#24180;&#19978;&#25253;&#20225;&#19994;&#36127;&#36131;&#20154;2022&#24180;&#34218;&#37228;&#26041;&#26696;-7.2\2022&#39046;&#23548;&#20116;&#38505;&#20108;&#37329;&#32479;&#35745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022年薪酬实施方案"/>
    </sheetNames>
    <sheetDataSet>
      <sheetData sheetId="0">
        <row r="8">
          <cell r="M8">
            <v>851854.08</v>
          </cell>
        </row>
        <row r="9">
          <cell r="M9">
            <v>817779.92</v>
          </cell>
        </row>
        <row r="10">
          <cell r="M10">
            <v>766668.67</v>
          </cell>
        </row>
        <row r="11">
          <cell r="M11">
            <v>766668.67</v>
          </cell>
        </row>
        <row r="12">
          <cell r="M12">
            <v>766668.67</v>
          </cell>
        </row>
        <row r="13">
          <cell r="M13">
            <v>383334.34</v>
          </cell>
        </row>
        <row r="14">
          <cell r="M14">
            <v>255556.22</v>
          </cell>
        </row>
        <row r="15">
          <cell r="M15">
            <v>766668.67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5">
          <cell r="AC5" t="str">
            <v>蔡琳</v>
          </cell>
          <cell r="AD5">
            <v>35287.68</v>
          </cell>
          <cell r="AE5">
            <v>0</v>
          </cell>
          <cell r="AF5">
            <v>0</v>
          </cell>
          <cell r="AG5">
            <v>17643.84</v>
          </cell>
          <cell r="AH5" t="str">
            <v>无</v>
          </cell>
          <cell r="AI5">
            <v>1359.54</v>
          </cell>
          <cell r="AJ5">
            <v>36270</v>
          </cell>
          <cell r="AK5">
            <v>5345.98</v>
          </cell>
          <cell r="AL5">
            <v>9.590704</v>
          </cell>
        </row>
        <row r="6">
          <cell r="AC6" t="str">
            <v>黄苇洲</v>
          </cell>
          <cell r="AD6">
            <v>36807.36</v>
          </cell>
          <cell r="AE6">
            <v>0</v>
          </cell>
          <cell r="AF6">
            <v>50015.04</v>
          </cell>
          <cell r="AG6">
            <v>0</v>
          </cell>
        </row>
        <row r="6">
          <cell r="AI6">
            <v>1359.54</v>
          </cell>
          <cell r="AJ6">
            <v>36270</v>
          </cell>
          <cell r="AK6">
            <v>0</v>
          </cell>
          <cell r="AL6">
            <v>12.445194</v>
          </cell>
        </row>
        <row r="7">
          <cell r="AC7" t="str">
            <v>黄善贺</v>
          </cell>
          <cell r="AD7">
            <v>36807.36</v>
          </cell>
          <cell r="AE7">
            <v>0</v>
          </cell>
          <cell r="AF7">
            <v>61449.6</v>
          </cell>
          <cell r="AG7">
            <v>0</v>
          </cell>
        </row>
        <row r="7">
          <cell r="AI7">
            <v>1359.54</v>
          </cell>
          <cell r="AJ7">
            <v>36270</v>
          </cell>
          <cell r="AK7">
            <v>2200</v>
          </cell>
          <cell r="AL7">
            <v>13.80865</v>
          </cell>
        </row>
        <row r="8">
          <cell r="AC8" t="str">
            <v>刘敏文</v>
          </cell>
          <cell r="AD8">
            <v>35287.68</v>
          </cell>
          <cell r="AE8">
            <v>0</v>
          </cell>
          <cell r="AF8">
            <v>0</v>
          </cell>
          <cell r="AG8">
            <v>17643.84</v>
          </cell>
        </row>
        <row r="8">
          <cell r="AI8">
            <v>1359.54</v>
          </cell>
          <cell r="AJ8">
            <v>36270</v>
          </cell>
          <cell r="AK8">
            <v>7153.67</v>
          </cell>
          <cell r="AL8">
            <v>9.771473</v>
          </cell>
        </row>
        <row r="9">
          <cell r="AC9" t="str">
            <v>方友爱</v>
          </cell>
          <cell r="AD9">
            <v>36807.36</v>
          </cell>
          <cell r="AE9">
            <v>0</v>
          </cell>
          <cell r="AF9">
            <v>47891.2</v>
          </cell>
          <cell r="AG9">
            <v>0</v>
          </cell>
        </row>
        <row r="9">
          <cell r="AI9">
            <v>1359.54</v>
          </cell>
          <cell r="AJ9">
            <v>36270</v>
          </cell>
          <cell r="AK9">
            <v>7263.23</v>
          </cell>
          <cell r="AL9">
            <v>12.959133</v>
          </cell>
        </row>
        <row r="10">
          <cell r="AC10" t="str">
            <v>梁章林</v>
          </cell>
          <cell r="AD10">
            <v>14703.2</v>
          </cell>
          <cell r="AE10">
            <v>0</v>
          </cell>
          <cell r="AF10">
            <v>0</v>
          </cell>
          <cell r="AG10">
            <v>7351.6</v>
          </cell>
        </row>
        <row r="10">
          <cell r="AI10">
            <v>546.7</v>
          </cell>
          <cell r="AJ10">
            <v>14470</v>
          </cell>
          <cell r="AK10">
            <v>4605.02</v>
          </cell>
          <cell r="AL10">
            <v>4.167652</v>
          </cell>
        </row>
        <row r="11">
          <cell r="AC11" t="str">
            <v>林剑生</v>
          </cell>
          <cell r="AD11">
            <v>35287.68</v>
          </cell>
          <cell r="AE11">
            <v>0</v>
          </cell>
          <cell r="AF11">
            <v>0</v>
          </cell>
          <cell r="AG11">
            <v>17643.84</v>
          </cell>
        </row>
        <row r="11">
          <cell r="AI11">
            <v>209.28</v>
          </cell>
          <cell r="AJ11">
            <v>36270</v>
          </cell>
          <cell r="AK11">
            <v>7868.35</v>
          </cell>
          <cell r="AL11">
            <v>20.531575</v>
          </cell>
        </row>
        <row r="12">
          <cell r="AC12" t="str">
            <v>汤玉平</v>
          </cell>
          <cell r="AD12">
            <v>19163.52</v>
          </cell>
          <cell r="AE12">
            <v>9581.76</v>
          </cell>
          <cell r="AF12">
            <v>17680</v>
          </cell>
          <cell r="AG12">
            <v>0</v>
          </cell>
        </row>
        <row r="12">
          <cell r="AI12">
            <v>1302.36</v>
          </cell>
          <cell r="AJ12">
            <v>18906</v>
          </cell>
          <cell r="AK12">
            <v>2200</v>
          </cell>
          <cell r="AL12">
            <v>6.883364</v>
          </cell>
        </row>
        <row r="13">
          <cell r="AC13" t="str">
            <v>合计</v>
          </cell>
          <cell r="AD13">
            <v>250151.84</v>
          </cell>
          <cell r="AE13">
            <v>9581.76</v>
          </cell>
          <cell r="AF13">
            <v>177035.84</v>
          </cell>
          <cell r="AG13">
            <v>60283.12</v>
          </cell>
          <cell r="AH13">
            <v>0</v>
          </cell>
          <cell r="AI13">
            <v>8856.04</v>
          </cell>
          <cell r="AJ13">
            <v>250996</v>
          </cell>
          <cell r="AK13">
            <v>36636.25</v>
          </cell>
          <cell r="AL13">
            <v>90.157745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3"/>
  <sheetViews>
    <sheetView zoomScaleSheetLayoutView="60" workbookViewId="0">
      <selection activeCell="A2" sqref="A2:J2"/>
    </sheetView>
  </sheetViews>
  <sheetFormatPr defaultColWidth="9" defaultRowHeight="15.6"/>
  <cols>
    <col min="1" max="1" width="9" style="10"/>
    <col min="2" max="2" width="15.6" style="10" customWidth="1"/>
    <col min="3" max="3" width="43.4" style="10" customWidth="1"/>
    <col min="4" max="4" width="14.5" style="10" customWidth="1"/>
    <col min="5" max="6" width="16.6" style="10" customWidth="1"/>
    <col min="7" max="7" width="15.7" style="10" customWidth="1"/>
    <col min="8" max="9" width="16.1" style="10" customWidth="1"/>
    <col min="10" max="10" width="10.6" style="10" customWidth="1"/>
    <col min="11" max="16384" width="9" style="10"/>
  </cols>
  <sheetData>
    <row r="1" ht="20.4" spans="1:9">
      <c r="A1" s="11"/>
      <c r="B1" s="11"/>
      <c r="C1" s="11"/>
      <c r="D1" s="11"/>
      <c r="E1" s="11"/>
      <c r="F1" s="11"/>
      <c r="G1" s="11"/>
      <c r="H1" s="11"/>
      <c r="I1" s="11"/>
    </row>
    <row r="2" ht="26.4" spans="1:10">
      <c r="A2" s="12" t="s">
        <v>0</v>
      </c>
      <c r="B2" s="12"/>
      <c r="C2" s="12"/>
      <c r="D2" s="12"/>
      <c r="E2" s="12"/>
      <c r="F2" s="12"/>
      <c r="G2" s="12"/>
      <c r="H2" s="12"/>
      <c r="I2" s="12"/>
      <c r="J2" s="12"/>
    </row>
    <row r="3" ht="27" customHeight="1" spans="1:9">
      <c r="A3" s="13" t="s">
        <v>1</v>
      </c>
      <c r="B3" s="13"/>
      <c r="C3" s="13"/>
      <c r="D3" s="13"/>
      <c r="E3" s="13"/>
      <c r="F3" s="13"/>
      <c r="G3" s="13"/>
      <c r="H3" s="13"/>
      <c r="I3" s="19"/>
    </row>
    <row r="4" ht="31.5" customHeight="1" spans="1:10">
      <c r="A4" s="14" t="s">
        <v>2</v>
      </c>
      <c r="B4" s="14" t="s">
        <v>3</v>
      </c>
      <c r="C4" s="14" t="s">
        <v>4</v>
      </c>
      <c r="D4" s="14" t="s">
        <v>5</v>
      </c>
      <c r="E4" s="14"/>
      <c r="F4" s="14"/>
      <c r="G4" s="14"/>
      <c r="H4" s="14" t="s">
        <v>6</v>
      </c>
      <c r="I4" s="20" t="s">
        <v>7</v>
      </c>
      <c r="J4" s="14" t="s">
        <v>8</v>
      </c>
    </row>
    <row r="5" ht="117.75" customHeight="1" spans="1:10">
      <c r="A5" s="14"/>
      <c r="B5" s="14"/>
      <c r="C5" s="14"/>
      <c r="D5" s="14" t="s">
        <v>9</v>
      </c>
      <c r="E5" s="14" t="s">
        <v>10</v>
      </c>
      <c r="F5" s="14" t="s">
        <v>11</v>
      </c>
      <c r="G5" s="14" t="s">
        <v>12</v>
      </c>
      <c r="H5" s="14"/>
      <c r="I5" s="21"/>
      <c r="J5" s="14"/>
    </row>
    <row r="6" ht="46.5" customHeight="1" spans="1:10">
      <c r="A6" s="15" t="s">
        <v>13</v>
      </c>
      <c r="B6" s="15" t="s">
        <v>14</v>
      </c>
      <c r="C6" s="15" t="s">
        <v>15</v>
      </c>
      <c r="D6" s="16">
        <v>86.64</v>
      </c>
      <c r="E6" s="16">
        <v>0</v>
      </c>
      <c r="F6" s="16">
        <v>10.66</v>
      </c>
      <c r="G6" s="16">
        <f t="shared" ref="G6:G12" si="0">SUM(D6:F6)</f>
        <v>97.3</v>
      </c>
      <c r="H6" s="17" t="s">
        <v>16</v>
      </c>
      <c r="I6" s="22">
        <v>0</v>
      </c>
      <c r="J6" s="14"/>
    </row>
    <row r="7" ht="100" customHeight="1" spans="1:10">
      <c r="A7" s="15" t="s">
        <v>17</v>
      </c>
      <c r="B7" s="15" t="s">
        <v>18</v>
      </c>
      <c r="C7" s="18" t="s">
        <v>19</v>
      </c>
      <c r="D7" s="16">
        <v>86.64</v>
      </c>
      <c r="E7" s="16">
        <v>0</v>
      </c>
      <c r="F7" s="16">
        <v>11.517</v>
      </c>
      <c r="G7" s="16">
        <f t="shared" si="0"/>
        <v>98.157</v>
      </c>
      <c r="H7" s="17" t="s">
        <v>16</v>
      </c>
      <c r="I7" s="22">
        <v>0</v>
      </c>
      <c r="J7" s="14"/>
    </row>
    <row r="8" ht="41.25" customHeight="1" spans="1:10">
      <c r="A8" s="15" t="s">
        <v>20</v>
      </c>
      <c r="B8" s="15" t="s">
        <v>21</v>
      </c>
      <c r="C8" s="15" t="s">
        <v>22</v>
      </c>
      <c r="D8" s="16">
        <v>77.98</v>
      </c>
      <c r="E8" s="16">
        <v>0</v>
      </c>
      <c r="F8" s="16">
        <v>10.097</v>
      </c>
      <c r="G8" s="16">
        <f t="shared" si="0"/>
        <v>88.077</v>
      </c>
      <c r="H8" s="17" t="s">
        <v>16</v>
      </c>
      <c r="I8" s="22">
        <v>0</v>
      </c>
      <c r="J8" s="14"/>
    </row>
    <row r="9" ht="41.25" customHeight="1" spans="1:10">
      <c r="A9" s="15" t="s">
        <v>23</v>
      </c>
      <c r="B9" s="15" t="s">
        <v>24</v>
      </c>
      <c r="C9" s="15" t="s">
        <v>25</v>
      </c>
      <c r="D9" s="16">
        <v>58.48</v>
      </c>
      <c r="E9" s="16">
        <v>0</v>
      </c>
      <c r="F9" s="16">
        <v>10.23</v>
      </c>
      <c r="G9" s="16">
        <f t="shared" si="0"/>
        <v>68.71</v>
      </c>
      <c r="H9" s="17" t="s">
        <v>16</v>
      </c>
      <c r="I9" s="22">
        <v>0</v>
      </c>
      <c r="J9" s="14"/>
    </row>
    <row r="10" ht="41.25" customHeight="1" spans="1:10">
      <c r="A10" s="15" t="s">
        <v>26</v>
      </c>
      <c r="B10" s="15" t="s">
        <v>27</v>
      </c>
      <c r="C10" s="15" t="s">
        <v>28</v>
      </c>
      <c r="D10" s="16">
        <v>77.98</v>
      </c>
      <c r="E10" s="16">
        <v>0</v>
      </c>
      <c r="F10" s="16">
        <v>9.067</v>
      </c>
      <c r="G10" s="16">
        <f t="shared" si="0"/>
        <v>87.047</v>
      </c>
      <c r="H10" s="17" t="s">
        <v>16</v>
      </c>
      <c r="I10" s="22">
        <v>0</v>
      </c>
      <c r="J10" s="23"/>
    </row>
    <row r="11" ht="41.25" customHeight="1" spans="1:10">
      <c r="A11" s="15" t="s">
        <v>29</v>
      </c>
      <c r="B11" s="15" t="s">
        <v>30</v>
      </c>
      <c r="C11" s="15" t="s">
        <v>31</v>
      </c>
      <c r="D11" s="16">
        <v>77.98</v>
      </c>
      <c r="E11" s="16">
        <v>0</v>
      </c>
      <c r="F11" s="16">
        <v>9.357</v>
      </c>
      <c r="G11" s="16">
        <f t="shared" si="0"/>
        <v>87.337</v>
      </c>
      <c r="H11" s="17" t="s">
        <v>16</v>
      </c>
      <c r="I11" s="22">
        <v>0</v>
      </c>
      <c r="J11" s="14"/>
    </row>
    <row r="12" ht="41.25" customHeight="1" spans="1:10">
      <c r="A12" s="15" t="s">
        <v>32</v>
      </c>
      <c r="B12" s="15" t="s">
        <v>27</v>
      </c>
      <c r="C12" s="15" t="s">
        <v>33</v>
      </c>
      <c r="D12" s="16">
        <v>45.49</v>
      </c>
      <c r="E12" s="16">
        <v>0</v>
      </c>
      <c r="F12" s="16">
        <v>6.038</v>
      </c>
      <c r="G12" s="16">
        <f t="shared" si="0"/>
        <v>51.528</v>
      </c>
      <c r="H12" s="17" t="s">
        <v>16</v>
      </c>
      <c r="I12" s="22">
        <v>0</v>
      </c>
      <c r="J12" s="14"/>
    </row>
    <row r="13" ht="111" customHeight="1" spans="1:10">
      <c r="A13" s="19" t="s">
        <v>34</v>
      </c>
      <c r="B13" s="19"/>
      <c r="C13" s="19"/>
      <c r="D13" s="19"/>
      <c r="E13" s="19"/>
      <c r="F13" s="19"/>
      <c r="G13" s="19"/>
      <c r="H13" s="19"/>
      <c r="I13" s="19"/>
      <c r="J13" s="19"/>
    </row>
  </sheetData>
  <mergeCells count="11">
    <mergeCell ref="A1:H1"/>
    <mergeCell ref="A2:J2"/>
    <mergeCell ref="A3:H3"/>
    <mergeCell ref="D4:G4"/>
    <mergeCell ref="A13:J13"/>
    <mergeCell ref="A4:A5"/>
    <mergeCell ref="B4:B5"/>
    <mergeCell ref="C4:C5"/>
    <mergeCell ref="H4:H5"/>
    <mergeCell ref="I4:I5"/>
    <mergeCell ref="J4:J5"/>
  </mergeCells>
  <printOptions horizontalCentered="1" verticalCentered="1"/>
  <pageMargins left="0.43" right="0.35" top="0.43" bottom="0.43" header="0.2" footer="0.24"/>
  <pageSetup paperSize="9" scale="75" orientation="landscape" horizontalDpi="600" vertic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5"/>
  <sheetViews>
    <sheetView tabSelected="1" zoomScaleSheetLayoutView="60" workbookViewId="0">
      <selection activeCell="O6" sqref="O6"/>
    </sheetView>
  </sheetViews>
  <sheetFormatPr defaultColWidth="9" defaultRowHeight="15.6"/>
  <cols>
    <col min="1" max="1" width="9" style="1"/>
    <col min="2" max="2" width="21" style="1" customWidth="1"/>
    <col min="3" max="3" width="34.5" style="1" customWidth="1"/>
    <col min="4" max="4" width="14.5" style="1" customWidth="1"/>
    <col min="5" max="5" width="16.625" style="1" customWidth="1"/>
    <col min="6" max="6" width="20.875" style="1" customWidth="1"/>
    <col min="7" max="7" width="15.75" style="1" customWidth="1"/>
    <col min="8" max="8" width="16.125" style="1" customWidth="1"/>
    <col min="9" max="9" width="17.875" style="1" customWidth="1"/>
    <col min="10" max="10" width="10.625" style="1" customWidth="1"/>
    <col min="11" max="11" width="9" style="1"/>
    <col min="12" max="12" width="10.5" style="1"/>
    <col min="13" max="16384" width="9" style="1"/>
  </cols>
  <sheetData>
    <row r="1" ht="29" customHeight="1" spans="1:10">
      <c r="A1" s="2" t="s">
        <v>35</v>
      </c>
      <c r="B1" s="2"/>
      <c r="C1" s="2"/>
      <c r="D1" s="2"/>
      <c r="E1" s="2"/>
      <c r="F1" s="2"/>
      <c r="G1" s="2"/>
      <c r="H1" s="2"/>
      <c r="I1" s="2"/>
      <c r="J1" s="2"/>
    </row>
    <row r="2" ht="20.4" spans="1:10">
      <c r="A2" s="2"/>
      <c r="B2" s="2"/>
      <c r="C2" s="2"/>
      <c r="D2" s="2"/>
      <c r="E2" s="2"/>
      <c r="F2" s="2"/>
      <c r="G2" s="2"/>
      <c r="H2" s="2"/>
      <c r="I2" s="2"/>
      <c r="J2" s="2"/>
    </row>
    <row r="3" ht="42" customHeight="1" spans="1:10">
      <c r="A3" s="3" t="s">
        <v>0</v>
      </c>
      <c r="B3" s="3"/>
      <c r="C3" s="3"/>
      <c r="D3" s="3"/>
      <c r="E3" s="3"/>
      <c r="F3" s="3"/>
      <c r="G3" s="3"/>
      <c r="H3" s="3"/>
      <c r="I3" s="3"/>
      <c r="J3" s="3"/>
    </row>
    <row r="4" ht="27" customHeight="1" spans="1:9">
      <c r="A4" s="4" t="s">
        <v>36</v>
      </c>
      <c r="B4" s="4"/>
      <c r="C4" s="4"/>
      <c r="D4" s="4"/>
      <c r="E4" s="4"/>
      <c r="F4" s="4"/>
      <c r="G4" s="4"/>
      <c r="H4" s="4"/>
      <c r="I4" s="7"/>
    </row>
    <row r="5" ht="31.5" customHeight="1" spans="1:10">
      <c r="A5" s="5" t="s">
        <v>2</v>
      </c>
      <c r="B5" s="5" t="s">
        <v>3</v>
      </c>
      <c r="C5" s="5" t="s">
        <v>4</v>
      </c>
      <c r="D5" s="5" t="s">
        <v>5</v>
      </c>
      <c r="E5" s="5"/>
      <c r="F5" s="5"/>
      <c r="G5" s="5"/>
      <c r="H5" s="5" t="s">
        <v>37</v>
      </c>
      <c r="I5" s="8" t="s">
        <v>7</v>
      </c>
      <c r="J5" s="5" t="s">
        <v>8</v>
      </c>
    </row>
    <row r="6" ht="100" customHeight="1" spans="1:10">
      <c r="A6" s="5"/>
      <c r="B6" s="5"/>
      <c r="C6" s="5"/>
      <c r="D6" s="5" t="s">
        <v>9</v>
      </c>
      <c r="E6" s="5" t="s">
        <v>10</v>
      </c>
      <c r="F6" s="5" t="s">
        <v>38</v>
      </c>
      <c r="G6" s="5" t="s">
        <v>12</v>
      </c>
      <c r="H6" s="5"/>
      <c r="I6" s="8"/>
      <c r="J6" s="5"/>
    </row>
    <row r="7" ht="36" customHeight="1" spans="1:10">
      <c r="A7" s="6" t="s">
        <v>39</v>
      </c>
      <c r="B7" s="6" t="s">
        <v>40</v>
      </c>
      <c r="C7" s="6" t="s">
        <v>41</v>
      </c>
      <c r="D7" s="6">
        <f>('[1]2022年薪酬实施方案'!$M$8)/10000</f>
        <v>85.185408</v>
      </c>
      <c r="E7" s="6"/>
      <c r="F7" s="6">
        <f>[2]Sheet1!$AL$5</f>
        <v>9.590704</v>
      </c>
      <c r="G7" s="6">
        <f t="shared" ref="G7:G11" si="0">SUM(D7:F7)</f>
        <v>94.776112</v>
      </c>
      <c r="H7" s="6" t="s">
        <v>16</v>
      </c>
      <c r="I7" s="6"/>
      <c r="J7" s="6"/>
    </row>
    <row r="8" ht="42" customHeight="1" spans="1:10">
      <c r="A8" s="6" t="s">
        <v>42</v>
      </c>
      <c r="B8" s="6" t="s">
        <v>43</v>
      </c>
      <c r="C8" s="6" t="s">
        <v>44</v>
      </c>
      <c r="D8" s="6">
        <f>('[1]2022年薪酬实施方案'!$M$9)/10000</f>
        <v>81.777992</v>
      </c>
      <c r="E8" s="6"/>
      <c r="F8" s="6">
        <f>VLOOKUP(A8,[2]Sheet1!$AC$5:$AL$13,10,0)</f>
        <v>12.445194</v>
      </c>
      <c r="G8" s="6">
        <f>SUM(D8:F8)+0.01</f>
        <v>94.233186</v>
      </c>
      <c r="H8" s="6" t="s">
        <v>16</v>
      </c>
      <c r="I8" s="5"/>
      <c r="J8" s="5"/>
    </row>
    <row r="9" ht="36" customHeight="1" spans="1:10">
      <c r="A9" s="6" t="s">
        <v>45</v>
      </c>
      <c r="B9" s="6" t="s">
        <v>46</v>
      </c>
      <c r="C9" s="6" t="s">
        <v>47</v>
      </c>
      <c r="D9" s="6">
        <f>('[1]2022年薪酬实施方案'!$M$10)/10000</f>
        <v>76.666867</v>
      </c>
      <c r="E9" s="6"/>
      <c r="F9" s="6">
        <f>VLOOKUP(A9,[2]Sheet1!$AC$5:$AL$13,10,0)</f>
        <v>13.80865</v>
      </c>
      <c r="G9" s="6">
        <f t="shared" si="0"/>
        <v>90.475517</v>
      </c>
      <c r="H9" s="6" t="s">
        <v>16</v>
      </c>
      <c r="I9" s="5"/>
      <c r="J9" s="5"/>
    </row>
    <row r="10" ht="36" customHeight="1" spans="1:10">
      <c r="A10" s="6" t="s">
        <v>48</v>
      </c>
      <c r="B10" s="6" t="s">
        <v>49</v>
      </c>
      <c r="C10" s="6" t="s">
        <v>50</v>
      </c>
      <c r="D10" s="6">
        <f>('[1]2022年薪酬实施方案'!$M$11)/10000</f>
        <v>76.666867</v>
      </c>
      <c r="E10" s="6"/>
      <c r="F10" s="6">
        <f>VLOOKUP(A10,[2]Sheet1!$AC$5:$AL$13,10,0)</f>
        <v>9.771473</v>
      </c>
      <c r="G10" s="6">
        <f t="shared" si="0"/>
        <v>86.43834</v>
      </c>
      <c r="H10" s="6" t="s">
        <v>16</v>
      </c>
      <c r="I10" s="5"/>
      <c r="J10" s="9"/>
    </row>
    <row r="11" ht="36" customHeight="1" spans="1:10">
      <c r="A11" s="6" t="s">
        <v>51</v>
      </c>
      <c r="B11" s="6" t="s">
        <v>52</v>
      </c>
      <c r="C11" s="6" t="s">
        <v>53</v>
      </c>
      <c r="D11" s="6">
        <f>('[1]2022年薪酬实施方案'!$M$12)/10000</f>
        <v>76.666867</v>
      </c>
      <c r="E11" s="6"/>
      <c r="F11" s="6">
        <f>VLOOKUP(A11,[2]Sheet1!$AC$5:$AL$13,10,0)</f>
        <v>12.959133</v>
      </c>
      <c r="G11" s="6">
        <f t="shared" si="0"/>
        <v>89.626</v>
      </c>
      <c r="H11" s="6" t="s">
        <v>16</v>
      </c>
      <c r="I11" s="5"/>
      <c r="J11" s="9"/>
    </row>
    <row r="12" ht="36" customHeight="1" spans="1:10">
      <c r="A12" s="6" t="s">
        <v>54</v>
      </c>
      <c r="B12" s="6" t="s">
        <v>55</v>
      </c>
      <c r="C12" s="6" t="s">
        <v>56</v>
      </c>
      <c r="D12" s="6">
        <f>('[1]2022年薪酬实施方案'!$M$13)/10000</f>
        <v>38.333434</v>
      </c>
      <c r="E12" s="6"/>
      <c r="F12" s="6">
        <f>VLOOKUP(A12,[2]Sheet1!$AC$5:$AL$13,10,0)</f>
        <v>6.883364</v>
      </c>
      <c r="G12" s="6">
        <f>SUM(D12:F12)-0.01</f>
        <v>45.206798</v>
      </c>
      <c r="H12" s="6" t="s">
        <v>16</v>
      </c>
      <c r="I12" s="5"/>
      <c r="J12" s="9"/>
    </row>
    <row r="13" ht="43" customHeight="1" spans="1:10">
      <c r="A13" s="6" t="s">
        <v>57</v>
      </c>
      <c r="B13" s="6" t="s">
        <v>58</v>
      </c>
      <c r="C13" s="6" t="s">
        <v>59</v>
      </c>
      <c r="D13" s="6">
        <f>('[1]2022年薪酬实施方案'!$M$14)/10000</f>
        <v>25.555622</v>
      </c>
      <c r="E13" s="6"/>
      <c r="F13" s="6">
        <f>VLOOKUP(A13,[2]Sheet1!$AC$5:$AL$13,10,0)</f>
        <v>4.167652</v>
      </c>
      <c r="G13" s="6">
        <f>SUM(D13:F13)+0.01</f>
        <v>29.733274</v>
      </c>
      <c r="H13" s="6" t="s">
        <v>16</v>
      </c>
      <c r="I13" s="5"/>
      <c r="J13" s="9"/>
    </row>
    <row r="14" ht="43" customHeight="1" spans="1:10">
      <c r="A14" s="6" t="s">
        <v>60</v>
      </c>
      <c r="B14" s="6" t="s">
        <v>58</v>
      </c>
      <c r="C14" s="6" t="s">
        <v>61</v>
      </c>
      <c r="D14" s="6">
        <f>('[1]2022年薪酬实施方案'!$M$15)/10000</f>
        <v>76.666867</v>
      </c>
      <c r="E14" s="6"/>
      <c r="F14" s="6">
        <f>VLOOKUP(A14,[2]Sheet1!$AC$5:$AL$13,10,0)</f>
        <v>20.531575</v>
      </c>
      <c r="G14" s="6">
        <f>SUM(D14:F14)</f>
        <v>97.198442</v>
      </c>
      <c r="H14" s="6" t="s">
        <v>16</v>
      </c>
      <c r="I14" s="5"/>
      <c r="J14" s="5"/>
    </row>
    <row r="15" ht="52" customHeight="1" spans="1:10">
      <c r="A15" s="7" t="s">
        <v>62</v>
      </c>
      <c r="B15" s="7"/>
      <c r="C15" s="7"/>
      <c r="D15" s="7"/>
      <c r="E15" s="7"/>
      <c r="F15" s="7"/>
      <c r="G15" s="7"/>
      <c r="H15" s="7"/>
      <c r="I15" s="7"/>
      <c r="J15" s="7"/>
    </row>
  </sheetData>
  <mergeCells count="11">
    <mergeCell ref="A1:J1"/>
    <mergeCell ref="A3:J3"/>
    <mergeCell ref="A4:H4"/>
    <mergeCell ref="D5:G5"/>
    <mergeCell ref="A15:J15"/>
    <mergeCell ref="A5:A6"/>
    <mergeCell ref="B5:B6"/>
    <mergeCell ref="C5:C6"/>
    <mergeCell ref="H5:H6"/>
    <mergeCell ref="I5:I6"/>
    <mergeCell ref="J5:J6"/>
  </mergeCells>
  <printOptions horizontalCentered="1"/>
  <pageMargins left="0.428472222222222" right="0.35" top="0.428472222222222" bottom="0.428472222222222" header="0.200694444444444" footer="0.239583333333333"/>
  <pageSetup paperSize="9" scale="74" orientation="landscape" horizontalDpi="600" vertic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海峡出版发行集团有限责任公司2022年度</vt:lpstr>
      <vt:lpstr>福建广电网络集团股份有限公司2022年度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连宏鹏</dc:creator>
  <cp:lastModifiedBy>榴莲与向日葵</cp:lastModifiedBy>
  <dcterms:created xsi:type="dcterms:W3CDTF">2024-11-29T03:29:52Z</dcterms:created>
  <dcterms:modified xsi:type="dcterms:W3CDTF">2024-11-28T09:46:01Z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37F6AEA3EE1A4BD29482C8D2574A9215_13</vt:lpwstr>
  </property>
</Properties>
</file>