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70" windowHeight="9855"/>
  </bookViews>
  <sheets>
    <sheet name="Sheet1" sheetId="1" r:id="rId1"/>
  </sheets>
  <definedNames>
    <definedName name="_xlnm.Print_Titles" localSheetId="0">Sheet1!$4:$6</definedName>
  </definedNames>
  <calcPr calcId="144525"/>
  <oleSize ref="A1:I114"/>
</workbook>
</file>

<file path=xl/sharedStrings.xml><?xml version="1.0" encoding="utf-8"?>
<sst xmlns="http://schemas.openxmlformats.org/spreadsheetml/2006/main" count="113">
  <si>
    <t>附件2</t>
  </si>
  <si>
    <t>2021年义务教育学校学生免费提供作业本资金安排表</t>
  </si>
  <si>
    <t>单位：万元</t>
  </si>
  <si>
    <t>市、县（区）名称</t>
  </si>
  <si>
    <t>闽政[2016]16号省级补助比例</t>
  </si>
  <si>
    <t>小学在校学生数</t>
  </si>
  <si>
    <t>初中在校学生数</t>
  </si>
  <si>
    <t>2021年资金安排</t>
  </si>
  <si>
    <r>
      <rPr>
        <sz val="11"/>
        <color theme="1"/>
        <rFont val="宋体"/>
        <charset val="134"/>
      </rPr>
      <t>闽财教指[2020]96号</t>
    </r>
    <r>
      <rPr>
        <sz val="11"/>
        <color theme="1"/>
        <rFont val="宋体"/>
        <charset val="134"/>
      </rPr>
      <t>已下达资金</t>
    </r>
  </si>
  <si>
    <t>本次下达资金</t>
  </si>
  <si>
    <t>小计</t>
  </si>
  <si>
    <t>合计</t>
  </si>
  <si>
    <t>其中：省级</t>
  </si>
  <si>
    <t>其中：市县</t>
  </si>
  <si>
    <t>全省合计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</si>
  <si>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</si>
  <si>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</si>
  <si>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</si>
  <si>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</si>
  <si>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</si>
  <si>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</si>
  <si>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</si>
  <si>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</si>
  <si>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</si>
  <si>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</si>
  <si>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</si>
  <si>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</si>
  <si>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</si>
  <si>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</si>
  <si>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</si>
  <si>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</si>
  <si>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</si>
  <si>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</si>
  <si>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</si>
  <si>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</si>
  <si>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</si>
  <si>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</si>
  <si>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</si>
  <si>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</si>
  <si>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</si>
  <si>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</si>
  <si>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</si>
  <si>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</si>
  <si>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</si>
  <si>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</si>
  <si>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</si>
  <si>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</si>
  <si>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</si>
  <si>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</si>
  <si>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</si>
  <si>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</si>
  <si>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</si>
  <si>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</si>
  <si>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</si>
  <si>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</si>
  <si>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</si>
  <si>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</si>
  <si>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</si>
  <si>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</si>
  <si>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</si>
  <si>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</si>
  <si>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</si>
  <si>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</si>
  <si>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</si>
  <si>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</si>
  <si>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</si>
  <si>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其中：漳州高新技术产业开发区</t>
  </si>
  <si>
    <t>龙文区</t>
  </si>
  <si>
    <t>云霄县</t>
  </si>
  <si>
    <t>漳浦县</t>
  </si>
  <si>
    <t>其中：漳州市古雷港经济开发区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</si>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</sst>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4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4"/>
  <sheetViews>
    <sheetView tabSelected="1" zoomScale="110" zoomScaleNormal="110" workbookViewId="0">
      <pane xSplit="2" ySplit="3" topLeftCell="C4" activePane="bottomRight" state="frozen"/>
      <selection/>
      <selection pane="topRight"/>
      <selection pane="bottomLeft"/>
      <selection pane="bottomRight" activeCell="F101" sqref="F101"/>
    </sheetView>
  </sheetViews>
  <sheetFormatPr defaultColWidth="8.875" defaultRowHeight="13.5"/>
  <cols>
    <col min="1" max="1" width="29.625" customWidth="1"/>
    <col min="2" max="2" width="11.375" hidden="1" customWidth="1"/>
    <col min="3" max="3" width="10" hidden="1" customWidth="1"/>
    <col min="4" max="4" width="10.5" hidden="1" customWidth="1"/>
    <col min="5" max="5" width="11.125" style="3" customWidth="1"/>
    <col min="6" max="6" width="12.625" customWidth="1"/>
    <col min="7" max="7" width="12.5" customWidth="1"/>
    <col min="8" max="8" width="12.375" customWidth="1"/>
    <col min="9" max="9" width="9.5" customWidth="1"/>
  </cols>
  <sheetData>
    <row r="1" ht="21.95" customHeight="1" spans="1:1">
      <c r="A1" s="4" t="s">
        <v>0</v>
      </c>
    </row>
    <row r="2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ht="22.5" spans="1:9">
      <c r="A4" s="5"/>
      <c r="B4" s="5"/>
      <c r="C4" s="5"/>
      <c r="D4" s="5"/>
      <c r="E4" s="5"/>
      <c r="F4" s="6" t="s">
        <v>2</v>
      </c>
      <c r="G4" s="6"/>
      <c r="H4" s="6"/>
      <c r="I4" s="6"/>
    </row>
    <row r="5" s="1" customFormat="1" ht="45.95" customHeight="1" spans="1:9">
      <c r="A5" s="7" t="s">
        <v>3</v>
      </c>
      <c r="B5" s="8" t="s">
        <v>4</v>
      </c>
      <c r="C5" s="9" t="s">
        <v>5</v>
      </c>
      <c r="D5" s="9" t="s">
        <v>6</v>
      </c>
      <c r="E5" s="10" t="s">
        <v>7</v>
      </c>
      <c r="F5" s="10"/>
      <c r="G5" s="10"/>
      <c r="H5" s="8" t="s">
        <v>8</v>
      </c>
      <c r="I5" s="8" t="s">
        <v>9</v>
      </c>
    </row>
    <row r="6" s="1" customFormat="1" ht="19.5" customHeight="1" spans="1:9">
      <c r="A6" s="11"/>
      <c r="B6" s="12"/>
      <c r="C6" s="13" t="s">
        <v>10</v>
      </c>
      <c r="D6" s="13" t="s">
        <v>10</v>
      </c>
      <c r="E6" s="14" t="s">
        <v>11</v>
      </c>
      <c r="F6" s="14" t="s">
        <v>12</v>
      </c>
      <c r="G6" s="14" t="s">
        <v>13</v>
      </c>
      <c r="H6" s="12"/>
      <c r="I6" s="12"/>
    </row>
    <row r="7" s="2" customFormat="1" ht="14.45" customHeight="1" spans="1:9">
      <c r="A7" s="15" t="s">
        <v>14</v>
      </c>
      <c r="B7" s="15"/>
      <c r="C7" s="15">
        <f t="shared" ref="C7:I7" si="0">C8+C23+C32+C46+C60+C80+C92+C101+C113</f>
        <v>3068237</v>
      </c>
      <c r="D7" s="15">
        <f t="shared" si="0"/>
        <v>1314385</v>
      </c>
      <c r="E7" s="15">
        <f t="shared" si="0"/>
        <v>14462.27</v>
      </c>
      <c r="F7" s="15">
        <f t="shared" si="0"/>
        <v>8214.48</v>
      </c>
      <c r="G7" s="15">
        <f t="shared" si="0"/>
        <v>6247.79</v>
      </c>
      <c r="H7" s="15">
        <f t="shared" si="0"/>
        <v>7121</v>
      </c>
      <c r="I7" s="15">
        <f t="shared" si="0"/>
        <v>1093.48</v>
      </c>
    </row>
    <row r="8" s="2" customFormat="1" ht="14.45" customHeight="1" spans="1:9">
      <c r="A8" s="15" t="s">
        <v>15</v>
      </c>
      <c r="B8" s="15"/>
      <c r="C8" s="15">
        <f t="shared" ref="C8:I8" si="1">SUM(C9:C22)</f>
        <v>594404</v>
      </c>
      <c r="D8" s="15">
        <f t="shared" si="1"/>
        <v>255378</v>
      </c>
      <c r="E8" s="15">
        <f t="shared" si="1"/>
        <v>2804.71</v>
      </c>
      <c r="F8" s="15">
        <f t="shared" si="1"/>
        <v>1038.66</v>
      </c>
      <c r="G8" s="15">
        <f t="shared" si="1"/>
        <v>1766.05</v>
      </c>
      <c r="H8" s="15">
        <f t="shared" si="1"/>
        <v>912</v>
      </c>
      <c r="I8" s="15">
        <f t="shared" si="1"/>
        <v>126.66</v>
      </c>
    </row>
    <row r="9" ht="14.45" customHeight="1" spans="1:9">
      <c r="A9" s="16" t="s">
        <v>16</v>
      </c>
      <c r="B9" s="16">
        <v>0.2</v>
      </c>
      <c r="C9" s="16">
        <v>20114</v>
      </c>
      <c r="D9" s="16">
        <v>55653</v>
      </c>
      <c r="E9" s="16">
        <f t="shared" ref="E9:E39" si="2">ROUND((C9*30+D9*40)/10000,2)</f>
        <v>282.95</v>
      </c>
      <c r="F9" s="16">
        <f>ROUND(E9*B9,2)</f>
        <v>56.59</v>
      </c>
      <c r="G9" s="16">
        <f>E9-F9</f>
        <v>226.36</v>
      </c>
      <c r="H9" s="16">
        <v>48</v>
      </c>
      <c r="I9" s="13">
        <f t="shared" ref="I9:I39" si="3">F9-H9</f>
        <v>8.59</v>
      </c>
    </row>
    <row r="10" ht="14.45" customHeight="1" spans="1:9">
      <c r="A10" s="16" t="s">
        <v>17</v>
      </c>
      <c r="B10" s="16">
        <v>0.2</v>
      </c>
      <c r="C10" s="16">
        <v>54426</v>
      </c>
      <c r="D10" s="16">
        <v>4238</v>
      </c>
      <c r="E10" s="16">
        <f t="shared" si="2"/>
        <v>180.23</v>
      </c>
      <c r="F10" s="16">
        <f t="shared" ref="F10:F41" si="4">ROUND(E10*B10,2)</f>
        <v>36.05</v>
      </c>
      <c r="G10" s="16">
        <f t="shared" ref="G10:G41" si="5">E10-F10</f>
        <v>144.18</v>
      </c>
      <c r="H10" s="16">
        <v>31</v>
      </c>
      <c r="I10" s="13">
        <f t="shared" si="3"/>
        <v>5.05</v>
      </c>
    </row>
    <row r="11" ht="14.45" customHeight="1" spans="1:9">
      <c r="A11" s="16" t="s">
        <v>18</v>
      </c>
      <c r="B11" s="16">
        <v>0.2</v>
      </c>
      <c r="C11" s="16">
        <v>25082</v>
      </c>
      <c r="D11" s="16">
        <v>5990</v>
      </c>
      <c r="E11" s="16">
        <f t="shared" si="2"/>
        <v>99.21</v>
      </c>
      <c r="F11" s="16">
        <f t="shared" si="4"/>
        <v>19.84</v>
      </c>
      <c r="G11" s="16">
        <f t="shared" si="5"/>
        <v>79.37</v>
      </c>
      <c r="H11" s="16">
        <v>18</v>
      </c>
      <c r="I11" s="13">
        <f t="shared" si="3"/>
        <v>1.84</v>
      </c>
    </row>
    <row r="12" ht="14.45" customHeight="1" spans="1:9">
      <c r="A12" s="16" t="s">
        <v>19</v>
      </c>
      <c r="B12" s="16">
        <v>0.2</v>
      </c>
      <c r="C12" s="16">
        <v>75973</v>
      </c>
      <c r="D12" s="16">
        <v>15648</v>
      </c>
      <c r="E12" s="16">
        <f t="shared" si="2"/>
        <v>290.51</v>
      </c>
      <c r="F12" s="16">
        <f t="shared" si="4"/>
        <v>58.1</v>
      </c>
      <c r="G12" s="16">
        <f t="shared" si="5"/>
        <v>232.41</v>
      </c>
      <c r="H12" s="16">
        <v>50</v>
      </c>
      <c r="I12" s="13">
        <f t="shared" si="3"/>
        <v>8.1</v>
      </c>
    </row>
    <row r="13" ht="14.45" customHeight="1" spans="1:9">
      <c r="A13" s="16" t="s">
        <v>20</v>
      </c>
      <c r="B13" s="16">
        <v>0.2</v>
      </c>
      <c r="C13" s="16">
        <v>15743</v>
      </c>
      <c r="D13" s="16">
        <v>6936</v>
      </c>
      <c r="E13" s="16">
        <f t="shared" si="2"/>
        <v>74.97</v>
      </c>
      <c r="F13" s="16">
        <f t="shared" si="4"/>
        <v>14.99</v>
      </c>
      <c r="G13" s="16">
        <f t="shared" si="5"/>
        <v>59.98</v>
      </c>
      <c r="H13" s="16">
        <v>13</v>
      </c>
      <c r="I13" s="13">
        <f t="shared" si="3"/>
        <v>1.99</v>
      </c>
    </row>
    <row r="14" ht="14.45" customHeight="1" spans="1:9">
      <c r="A14" s="16" t="s">
        <v>21</v>
      </c>
      <c r="B14" s="16">
        <v>0.2</v>
      </c>
      <c r="C14" s="16">
        <v>50647</v>
      </c>
      <c r="D14" s="16">
        <v>13981</v>
      </c>
      <c r="E14" s="16">
        <f t="shared" si="2"/>
        <v>207.87</v>
      </c>
      <c r="F14" s="16">
        <f t="shared" si="4"/>
        <v>41.57</v>
      </c>
      <c r="G14" s="16">
        <f t="shared" si="5"/>
        <v>166.3</v>
      </c>
      <c r="H14" s="16">
        <v>38</v>
      </c>
      <c r="I14" s="13">
        <f t="shared" si="3"/>
        <v>3.57</v>
      </c>
    </row>
    <row r="15" ht="14.45" customHeight="1" spans="1:9">
      <c r="A15" s="16" t="s">
        <v>22</v>
      </c>
      <c r="B15" s="16">
        <v>0.4</v>
      </c>
      <c r="C15" s="16">
        <v>50824</v>
      </c>
      <c r="D15" s="16">
        <v>21700</v>
      </c>
      <c r="E15" s="16">
        <f t="shared" si="2"/>
        <v>239.27</v>
      </c>
      <c r="F15" s="16">
        <f t="shared" si="4"/>
        <v>95.71</v>
      </c>
      <c r="G15" s="16">
        <f t="shared" si="5"/>
        <v>143.56</v>
      </c>
      <c r="H15" s="16">
        <v>85</v>
      </c>
      <c r="I15" s="13">
        <f t="shared" si="3"/>
        <v>10.71</v>
      </c>
    </row>
    <row r="16" ht="14.45" customHeight="1" spans="1:9">
      <c r="A16" s="16" t="s">
        <v>23</v>
      </c>
      <c r="B16" s="16">
        <v>0.6</v>
      </c>
      <c r="C16" s="16">
        <v>50942</v>
      </c>
      <c r="D16" s="16">
        <v>22557</v>
      </c>
      <c r="E16" s="16">
        <f t="shared" si="2"/>
        <v>243.05</v>
      </c>
      <c r="F16" s="16">
        <f t="shared" si="4"/>
        <v>145.83</v>
      </c>
      <c r="G16" s="16">
        <f t="shared" si="5"/>
        <v>97.22</v>
      </c>
      <c r="H16" s="16">
        <v>127</v>
      </c>
      <c r="I16" s="13">
        <f t="shared" si="3"/>
        <v>18.83</v>
      </c>
    </row>
    <row r="17" ht="14.45" customHeight="1" spans="1:9">
      <c r="A17" s="16" t="s">
        <v>24</v>
      </c>
      <c r="B17" s="16">
        <v>0.6</v>
      </c>
      <c r="C17" s="16">
        <v>20217</v>
      </c>
      <c r="D17" s="16">
        <v>6097</v>
      </c>
      <c r="E17" s="16">
        <f t="shared" si="2"/>
        <v>85.04</v>
      </c>
      <c r="F17" s="16">
        <f t="shared" si="4"/>
        <v>51.02</v>
      </c>
      <c r="G17" s="16">
        <f t="shared" si="5"/>
        <v>34.02</v>
      </c>
      <c r="H17" s="16">
        <v>44</v>
      </c>
      <c r="I17" s="13">
        <f t="shared" si="3"/>
        <v>7.02</v>
      </c>
    </row>
    <row r="18" ht="14.45" customHeight="1" spans="1:9">
      <c r="A18" s="16" t="s">
        <v>25</v>
      </c>
      <c r="B18" s="16">
        <v>0.8</v>
      </c>
      <c r="C18" s="16">
        <v>19480</v>
      </c>
      <c r="D18" s="16">
        <v>9363</v>
      </c>
      <c r="E18" s="16">
        <f t="shared" si="2"/>
        <v>95.89</v>
      </c>
      <c r="F18" s="16">
        <f t="shared" si="4"/>
        <v>76.71</v>
      </c>
      <c r="G18" s="16">
        <f t="shared" si="5"/>
        <v>19.18</v>
      </c>
      <c r="H18" s="16">
        <v>69</v>
      </c>
      <c r="I18" s="13">
        <f t="shared" si="3"/>
        <v>7.70999999999999</v>
      </c>
    </row>
    <row r="19" ht="14.45" customHeight="1" spans="1:9">
      <c r="A19" s="16" t="s">
        <v>26</v>
      </c>
      <c r="B19" s="16">
        <v>0.8</v>
      </c>
      <c r="C19" s="16">
        <v>20238</v>
      </c>
      <c r="D19" s="16">
        <v>9800</v>
      </c>
      <c r="E19" s="16">
        <f t="shared" si="2"/>
        <v>99.91</v>
      </c>
      <c r="F19" s="16">
        <f t="shared" si="4"/>
        <v>79.93</v>
      </c>
      <c r="G19" s="16">
        <f t="shared" si="5"/>
        <v>19.98</v>
      </c>
      <c r="H19" s="16">
        <v>70</v>
      </c>
      <c r="I19" s="13">
        <f t="shared" si="3"/>
        <v>9.93000000000001</v>
      </c>
    </row>
    <row r="20" ht="14.45" customHeight="1" spans="1:9">
      <c r="A20" s="16" t="s">
        <v>27</v>
      </c>
      <c r="B20" s="16">
        <v>0.4</v>
      </c>
      <c r="C20" s="16">
        <v>122623</v>
      </c>
      <c r="D20" s="16">
        <v>55393</v>
      </c>
      <c r="E20" s="16">
        <f t="shared" si="2"/>
        <v>589.44</v>
      </c>
      <c r="F20" s="16">
        <f t="shared" si="4"/>
        <v>235.78</v>
      </c>
      <c r="G20" s="16">
        <f t="shared" si="5"/>
        <v>353.66</v>
      </c>
      <c r="H20" s="16">
        <v>210</v>
      </c>
      <c r="I20" s="13">
        <f t="shared" si="3"/>
        <v>25.78</v>
      </c>
    </row>
    <row r="21" ht="14.45" customHeight="1" spans="1:9">
      <c r="A21" s="16" t="s">
        <v>28</v>
      </c>
      <c r="B21" s="16">
        <v>0.4</v>
      </c>
      <c r="C21" s="16">
        <v>56512</v>
      </c>
      <c r="D21" s="16">
        <v>24556</v>
      </c>
      <c r="E21" s="16">
        <f t="shared" si="2"/>
        <v>267.76</v>
      </c>
      <c r="F21" s="16">
        <f t="shared" si="4"/>
        <v>107.1</v>
      </c>
      <c r="G21" s="16">
        <f t="shared" si="5"/>
        <v>160.66</v>
      </c>
      <c r="H21" s="16">
        <v>94</v>
      </c>
      <c r="I21" s="13">
        <f t="shared" si="3"/>
        <v>13.1</v>
      </c>
    </row>
    <row r="22" ht="14.45" customHeight="1" spans="1:9">
      <c r="A22" s="16" t="s">
        <v>29</v>
      </c>
      <c r="B22" s="16">
        <v>0.4</v>
      </c>
      <c r="C22" s="16">
        <v>11583</v>
      </c>
      <c r="D22" s="16">
        <v>3466</v>
      </c>
      <c r="E22" s="16">
        <f t="shared" si="2"/>
        <v>48.61</v>
      </c>
      <c r="F22" s="16">
        <f t="shared" si="4"/>
        <v>19.44</v>
      </c>
      <c r="G22" s="16">
        <f t="shared" si="5"/>
        <v>29.17</v>
      </c>
      <c r="H22" s="16">
        <v>15</v>
      </c>
      <c r="I22" s="13">
        <f t="shared" si="3"/>
        <v>4.44</v>
      </c>
    </row>
    <row r="23" s="2" customFormat="1" ht="14.45" customHeight="1" spans="1:9">
      <c r="A23" s="15" t="s">
        <v>30</v>
      </c>
      <c r="B23" s="15"/>
      <c r="C23" s="15">
        <f t="shared" ref="C23:I23" si="6">SUM(C24:C31)</f>
        <v>285040</v>
      </c>
      <c r="D23" s="15">
        <f t="shared" si="6"/>
        <v>127914</v>
      </c>
      <c r="E23" s="15">
        <f t="shared" si="6"/>
        <v>1366.78</v>
      </c>
      <c r="F23" s="15">
        <f t="shared" si="6"/>
        <v>895.41</v>
      </c>
      <c r="G23" s="15">
        <f t="shared" si="6"/>
        <v>471.37</v>
      </c>
      <c r="H23" s="15">
        <f>SUM(H24:H31)</f>
        <v>779</v>
      </c>
      <c r="I23" s="15">
        <f>SUM(I24:I31)</f>
        <v>116.41</v>
      </c>
    </row>
    <row r="24" ht="14.45" customHeight="1" spans="1:9">
      <c r="A24" s="16" t="s">
        <v>16</v>
      </c>
      <c r="B24" s="16">
        <v>0.6</v>
      </c>
      <c r="C24" s="16">
        <v>8896</v>
      </c>
      <c r="D24" s="16">
        <v>11443</v>
      </c>
      <c r="E24" s="16">
        <f t="shared" si="2"/>
        <v>72.46</v>
      </c>
      <c r="F24" s="16">
        <f t="shared" si="4"/>
        <v>43.48</v>
      </c>
      <c r="G24" s="16">
        <f t="shared" si="5"/>
        <v>28.98</v>
      </c>
      <c r="H24" s="16">
        <v>37</v>
      </c>
      <c r="I24" s="13">
        <f t="shared" si="3"/>
        <v>6.48</v>
      </c>
    </row>
    <row r="25" ht="14.45" customHeight="1" spans="1:9">
      <c r="A25" s="16" t="s">
        <v>31</v>
      </c>
      <c r="B25" s="16">
        <v>0.6</v>
      </c>
      <c r="C25" s="16">
        <v>42498</v>
      </c>
      <c r="D25" s="16">
        <v>17948</v>
      </c>
      <c r="E25" s="16">
        <f t="shared" si="2"/>
        <v>199.29</v>
      </c>
      <c r="F25" s="16">
        <f t="shared" si="4"/>
        <v>119.57</v>
      </c>
      <c r="G25" s="16">
        <f t="shared" si="5"/>
        <v>79.72</v>
      </c>
      <c r="H25" s="16">
        <v>102</v>
      </c>
      <c r="I25" s="13">
        <f t="shared" si="3"/>
        <v>17.57</v>
      </c>
    </row>
    <row r="26" ht="14.45" customHeight="1" spans="1:9">
      <c r="A26" s="16" t="s">
        <v>32</v>
      </c>
      <c r="B26" s="16">
        <v>0.6</v>
      </c>
      <c r="C26" s="16">
        <v>35083</v>
      </c>
      <c r="D26" s="16">
        <v>14572</v>
      </c>
      <c r="E26" s="16">
        <f t="shared" si="2"/>
        <v>163.54</v>
      </c>
      <c r="F26" s="16">
        <f t="shared" si="4"/>
        <v>98.12</v>
      </c>
      <c r="G26" s="16">
        <f t="shared" si="5"/>
        <v>65.42</v>
      </c>
      <c r="H26" s="16">
        <v>85</v>
      </c>
      <c r="I26" s="13">
        <f t="shared" si="3"/>
        <v>13.12</v>
      </c>
    </row>
    <row r="27" ht="14.45" customHeight="1" spans="1:9">
      <c r="A27" s="16" t="s">
        <v>33</v>
      </c>
      <c r="B27" s="16">
        <v>0.6</v>
      </c>
      <c r="C27" s="16">
        <v>61022</v>
      </c>
      <c r="D27" s="16">
        <v>22498</v>
      </c>
      <c r="E27" s="16">
        <f t="shared" si="2"/>
        <v>273.06</v>
      </c>
      <c r="F27" s="16">
        <f t="shared" si="4"/>
        <v>163.84</v>
      </c>
      <c r="G27" s="16">
        <f t="shared" si="5"/>
        <v>109.22</v>
      </c>
      <c r="H27" s="16">
        <v>143</v>
      </c>
      <c r="I27" s="13">
        <f t="shared" si="3"/>
        <v>20.84</v>
      </c>
    </row>
    <row r="28" ht="14.45" customHeight="1" spans="1:9">
      <c r="A28" s="16" t="s">
        <v>34</v>
      </c>
      <c r="B28" s="16">
        <v>0.6</v>
      </c>
      <c r="C28" s="16">
        <v>48641</v>
      </c>
      <c r="D28" s="16">
        <v>21231</v>
      </c>
      <c r="E28" s="16">
        <f t="shared" si="2"/>
        <v>230.85</v>
      </c>
      <c r="F28" s="16">
        <f t="shared" si="4"/>
        <v>138.51</v>
      </c>
      <c r="G28" s="16">
        <f t="shared" si="5"/>
        <v>92.34</v>
      </c>
      <c r="H28" s="16">
        <v>121</v>
      </c>
      <c r="I28" s="13">
        <f t="shared" si="3"/>
        <v>17.51</v>
      </c>
    </row>
    <row r="29" ht="14.45" customHeight="1" spans="1:9">
      <c r="A29" s="16" t="s">
        <v>35</v>
      </c>
      <c r="B29" s="16">
        <v>0.6</v>
      </c>
      <c r="C29" s="16">
        <v>3673</v>
      </c>
      <c r="D29" s="16">
        <v>1561</v>
      </c>
      <c r="E29" s="16">
        <f t="shared" si="2"/>
        <v>17.26</v>
      </c>
      <c r="F29" s="16">
        <f t="shared" si="4"/>
        <v>10.36</v>
      </c>
      <c r="G29" s="16">
        <f t="shared" si="5"/>
        <v>6.9</v>
      </c>
      <c r="H29" s="16">
        <v>9</v>
      </c>
      <c r="I29" s="13">
        <f t="shared" si="3"/>
        <v>1.36</v>
      </c>
    </row>
    <row r="30" ht="14.45" customHeight="1" spans="1:9">
      <c r="A30" s="16" t="s">
        <v>36</v>
      </c>
      <c r="B30" s="16">
        <v>0.6</v>
      </c>
      <c r="C30" s="16">
        <v>8367</v>
      </c>
      <c r="D30" s="16">
        <v>2130</v>
      </c>
      <c r="E30" s="16">
        <f t="shared" si="2"/>
        <v>33.62</v>
      </c>
      <c r="F30" s="16">
        <f t="shared" si="4"/>
        <v>20.17</v>
      </c>
      <c r="G30" s="16">
        <f t="shared" si="5"/>
        <v>13.45</v>
      </c>
      <c r="H30" s="16">
        <v>18</v>
      </c>
      <c r="I30" s="13">
        <f t="shared" si="3"/>
        <v>2.17</v>
      </c>
    </row>
    <row r="31" ht="14.45" customHeight="1" spans="1:9">
      <c r="A31" s="16" t="s">
        <v>37</v>
      </c>
      <c r="B31" s="16">
        <v>0.8</v>
      </c>
      <c r="C31" s="16">
        <v>76860</v>
      </c>
      <c r="D31" s="16">
        <v>36531</v>
      </c>
      <c r="E31" s="16">
        <f t="shared" si="2"/>
        <v>376.7</v>
      </c>
      <c r="F31" s="16">
        <f t="shared" si="4"/>
        <v>301.36</v>
      </c>
      <c r="G31" s="16">
        <f t="shared" si="5"/>
        <v>75.34</v>
      </c>
      <c r="H31" s="16">
        <v>264</v>
      </c>
      <c r="I31" s="13">
        <f t="shared" si="3"/>
        <v>37.36</v>
      </c>
    </row>
    <row r="32" s="2" customFormat="1" ht="14.45" customHeight="1" spans="1:9">
      <c r="A32" s="15" t="s">
        <v>38</v>
      </c>
      <c r="B32" s="15"/>
      <c r="C32" s="15">
        <f t="shared" ref="C32:I32" si="7">SUM(C33:C45)</f>
        <v>220658</v>
      </c>
      <c r="D32" s="15">
        <f t="shared" si="7"/>
        <v>90237</v>
      </c>
      <c r="E32" s="15">
        <f t="shared" si="7"/>
        <v>1022.93</v>
      </c>
      <c r="F32" s="15">
        <f t="shared" si="7"/>
        <v>749.52</v>
      </c>
      <c r="G32" s="15">
        <f t="shared" si="7"/>
        <v>273.41</v>
      </c>
      <c r="H32" s="15">
        <f t="shared" si="7"/>
        <v>646</v>
      </c>
      <c r="I32" s="15">
        <f t="shared" si="7"/>
        <v>103.52</v>
      </c>
    </row>
    <row r="33" ht="14.45" customHeight="1" spans="1:9">
      <c r="A33" s="16" t="s">
        <v>16</v>
      </c>
      <c r="B33" s="16">
        <v>0.6</v>
      </c>
      <c r="C33" s="16">
        <v>3953</v>
      </c>
      <c r="D33" s="16">
        <v>2265</v>
      </c>
      <c r="E33" s="16">
        <f t="shared" si="2"/>
        <v>20.92</v>
      </c>
      <c r="F33" s="16">
        <f t="shared" si="4"/>
        <v>12.55</v>
      </c>
      <c r="G33" s="16">
        <f t="shared" si="5"/>
        <v>8.37</v>
      </c>
      <c r="H33" s="16">
        <v>11</v>
      </c>
      <c r="I33" s="13">
        <f t="shared" si="3"/>
        <v>1.55</v>
      </c>
    </row>
    <row r="34" ht="14.45" customHeight="1" spans="1:9">
      <c r="A34" s="16" t="s">
        <v>39</v>
      </c>
      <c r="B34" s="16">
        <v>0.6</v>
      </c>
      <c r="C34" s="16">
        <v>13628</v>
      </c>
      <c r="D34" s="16">
        <v>5200</v>
      </c>
      <c r="E34" s="16">
        <f t="shared" si="2"/>
        <v>61.68</v>
      </c>
      <c r="F34" s="16">
        <f t="shared" si="4"/>
        <v>37.01</v>
      </c>
      <c r="G34" s="16">
        <f t="shared" si="5"/>
        <v>24.67</v>
      </c>
      <c r="H34" s="16">
        <v>31</v>
      </c>
      <c r="I34" s="13">
        <f t="shared" si="3"/>
        <v>6.01</v>
      </c>
    </row>
    <row r="35" ht="14.45" customHeight="1" spans="1:9">
      <c r="A35" s="16" t="s">
        <v>40</v>
      </c>
      <c r="B35" s="16">
        <v>0.8</v>
      </c>
      <c r="C35" s="16">
        <v>13215</v>
      </c>
      <c r="D35" s="16">
        <v>5599</v>
      </c>
      <c r="E35" s="16">
        <f t="shared" si="2"/>
        <v>62.04</v>
      </c>
      <c r="F35" s="16">
        <f t="shared" si="4"/>
        <v>49.63</v>
      </c>
      <c r="G35" s="16">
        <f t="shared" si="5"/>
        <v>12.41</v>
      </c>
      <c r="H35" s="16">
        <v>43</v>
      </c>
      <c r="I35" s="13">
        <f t="shared" si="3"/>
        <v>6.63</v>
      </c>
    </row>
    <row r="36" ht="14.45" customHeight="1" spans="1:9">
      <c r="A36" s="16" t="s">
        <v>41</v>
      </c>
      <c r="B36" s="16">
        <v>0.8</v>
      </c>
      <c r="C36" s="16">
        <v>6022</v>
      </c>
      <c r="D36" s="16">
        <v>2427</v>
      </c>
      <c r="E36" s="16">
        <f t="shared" si="2"/>
        <v>27.77</v>
      </c>
      <c r="F36" s="16">
        <f t="shared" si="4"/>
        <v>22.22</v>
      </c>
      <c r="G36" s="16">
        <f t="shared" si="5"/>
        <v>5.55</v>
      </c>
      <c r="H36" s="16">
        <v>19</v>
      </c>
      <c r="I36" s="13">
        <f t="shared" si="3"/>
        <v>3.22</v>
      </c>
    </row>
    <row r="37" ht="14.45" customHeight="1" spans="1:9">
      <c r="A37" s="16" t="s">
        <v>42</v>
      </c>
      <c r="B37" s="16">
        <v>0.8</v>
      </c>
      <c r="C37" s="16">
        <v>10566</v>
      </c>
      <c r="D37" s="16">
        <v>4512</v>
      </c>
      <c r="E37" s="16">
        <f t="shared" si="2"/>
        <v>49.75</v>
      </c>
      <c r="F37" s="16">
        <f t="shared" si="4"/>
        <v>39.8</v>
      </c>
      <c r="G37" s="16">
        <f t="shared" si="5"/>
        <v>9.95</v>
      </c>
      <c r="H37" s="16">
        <v>35</v>
      </c>
      <c r="I37" s="13">
        <f t="shared" si="3"/>
        <v>4.8</v>
      </c>
    </row>
    <row r="38" ht="14.45" customHeight="1" spans="1:9">
      <c r="A38" s="16" t="s">
        <v>43</v>
      </c>
      <c r="B38" s="16">
        <v>0.8</v>
      </c>
      <c r="C38" s="16">
        <v>23862</v>
      </c>
      <c r="D38" s="16">
        <v>10273</v>
      </c>
      <c r="E38" s="16">
        <f t="shared" si="2"/>
        <v>112.68</v>
      </c>
      <c r="F38" s="16">
        <f t="shared" si="4"/>
        <v>90.14</v>
      </c>
      <c r="G38" s="16">
        <f t="shared" si="5"/>
        <v>22.54</v>
      </c>
      <c r="H38" s="16">
        <v>78</v>
      </c>
      <c r="I38" s="13">
        <f t="shared" si="3"/>
        <v>12.14</v>
      </c>
    </row>
    <row r="39" ht="14.45" customHeight="1" spans="1:9">
      <c r="A39" s="16" t="s">
        <v>44</v>
      </c>
      <c r="B39" s="16">
        <v>0.8</v>
      </c>
      <c r="C39" s="16">
        <v>36433</v>
      </c>
      <c r="D39" s="16">
        <v>12171</v>
      </c>
      <c r="E39" s="16">
        <f t="shared" si="2"/>
        <v>157.98</v>
      </c>
      <c r="F39" s="16">
        <f t="shared" si="4"/>
        <v>126.38</v>
      </c>
      <c r="G39" s="16">
        <f t="shared" si="5"/>
        <v>31.6</v>
      </c>
      <c r="H39" s="16">
        <v>107</v>
      </c>
      <c r="I39" s="13">
        <f t="shared" si="3"/>
        <v>19.38</v>
      </c>
    </row>
    <row r="40" ht="14.45" customHeight="1" spans="1:9">
      <c r="A40" s="16" t="s">
        <v>45</v>
      </c>
      <c r="B40" s="16">
        <v>0.8</v>
      </c>
      <c r="C40" s="16">
        <v>28949</v>
      </c>
      <c r="D40" s="16">
        <v>10101</v>
      </c>
      <c r="E40" s="16">
        <f t="shared" ref="E40:E71" si="8">ROUND((C40*30+D40*40)/10000,2)</f>
        <v>127.25</v>
      </c>
      <c r="F40" s="16">
        <f t="shared" si="4"/>
        <v>101.8</v>
      </c>
      <c r="G40" s="16">
        <f t="shared" si="5"/>
        <v>25.45</v>
      </c>
      <c r="H40" s="16">
        <v>86</v>
      </c>
      <c r="I40" s="13">
        <f t="shared" ref="I40:I71" si="9">F40-H40</f>
        <v>15.8</v>
      </c>
    </row>
    <row r="41" ht="14.45" customHeight="1" spans="1:9">
      <c r="A41" s="16" t="s">
        <v>46</v>
      </c>
      <c r="B41" s="16">
        <v>0.8</v>
      </c>
      <c r="C41" s="16">
        <v>24631</v>
      </c>
      <c r="D41" s="16">
        <v>12094</v>
      </c>
      <c r="E41" s="16">
        <f t="shared" si="8"/>
        <v>122.27</v>
      </c>
      <c r="F41" s="16">
        <f t="shared" si="4"/>
        <v>97.82</v>
      </c>
      <c r="G41" s="16">
        <f t="shared" si="5"/>
        <v>24.45</v>
      </c>
      <c r="H41" s="16">
        <v>86</v>
      </c>
      <c r="I41" s="13">
        <f t="shared" si="9"/>
        <v>11.82</v>
      </c>
    </row>
    <row r="42" ht="14.45" customHeight="1" spans="1:9">
      <c r="A42" s="16" t="s">
        <v>47</v>
      </c>
      <c r="B42" s="16">
        <v>0.8</v>
      </c>
      <c r="C42" s="16">
        <v>13305</v>
      </c>
      <c r="D42" s="16">
        <v>5890</v>
      </c>
      <c r="E42" s="16">
        <f t="shared" si="8"/>
        <v>63.48</v>
      </c>
      <c r="F42" s="16">
        <f t="shared" ref="F42:F73" si="10">ROUND(E42*B42,2)</f>
        <v>50.78</v>
      </c>
      <c r="G42" s="16">
        <f t="shared" ref="G42:G73" si="11">E42-F42</f>
        <v>12.7</v>
      </c>
      <c r="H42" s="16">
        <v>44</v>
      </c>
      <c r="I42" s="13">
        <f t="shared" si="9"/>
        <v>6.78</v>
      </c>
    </row>
    <row r="43" ht="14.45" customHeight="1" spans="1:9">
      <c r="A43" s="16" t="s">
        <v>48</v>
      </c>
      <c r="B43" s="16">
        <v>0.8</v>
      </c>
      <c r="C43" s="16">
        <v>9041</v>
      </c>
      <c r="D43" s="16">
        <v>3753</v>
      </c>
      <c r="E43" s="16">
        <f t="shared" si="8"/>
        <v>42.14</v>
      </c>
      <c r="F43" s="16">
        <f t="shared" si="10"/>
        <v>33.71</v>
      </c>
      <c r="G43" s="16">
        <f t="shared" si="11"/>
        <v>8.43</v>
      </c>
      <c r="H43" s="16">
        <v>30</v>
      </c>
      <c r="I43" s="13">
        <f t="shared" si="9"/>
        <v>3.71</v>
      </c>
    </row>
    <row r="44" ht="14.45" customHeight="1" spans="1:9">
      <c r="A44" s="16" t="s">
        <v>49</v>
      </c>
      <c r="B44" s="16">
        <v>0.8</v>
      </c>
      <c r="C44" s="16">
        <v>9200</v>
      </c>
      <c r="D44" s="16">
        <v>4157</v>
      </c>
      <c r="E44" s="16">
        <f t="shared" si="8"/>
        <v>44.23</v>
      </c>
      <c r="F44" s="16">
        <f t="shared" si="10"/>
        <v>35.38</v>
      </c>
      <c r="G44" s="16">
        <f t="shared" si="11"/>
        <v>8.84999999999999</v>
      </c>
      <c r="H44" s="16">
        <v>31</v>
      </c>
      <c r="I44" s="13">
        <f t="shared" si="9"/>
        <v>4.38</v>
      </c>
    </row>
    <row r="45" ht="14.45" customHeight="1" spans="1:9">
      <c r="A45" s="16" t="s">
        <v>50</v>
      </c>
      <c r="B45" s="16">
        <v>0.4</v>
      </c>
      <c r="C45" s="16">
        <v>27853</v>
      </c>
      <c r="D45" s="16">
        <v>11795</v>
      </c>
      <c r="E45" s="16">
        <f t="shared" si="8"/>
        <v>130.74</v>
      </c>
      <c r="F45" s="16">
        <f t="shared" si="10"/>
        <v>52.3</v>
      </c>
      <c r="G45" s="16">
        <f t="shared" si="11"/>
        <v>78.44</v>
      </c>
      <c r="H45" s="16">
        <v>45</v>
      </c>
      <c r="I45" s="13">
        <f t="shared" si="9"/>
        <v>7.3</v>
      </c>
    </row>
    <row r="46" s="2" customFormat="1" ht="14.45" customHeight="1" spans="1:9">
      <c r="A46" s="15" t="s">
        <v>51</v>
      </c>
      <c r="B46" s="15"/>
      <c r="C46" s="15">
        <f t="shared" ref="C46:I46" si="12">SUM(C47:C59)</f>
        <v>818225</v>
      </c>
      <c r="D46" s="15">
        <f t="shared" si="12"/>
        <v>334330</v>
      </c>
      <c r="E46" s="15">
        <f t="shared" si="12"/>
        <v>3791.99</v>
      </c>
      <c r="F46" s="15">
        <f t="shared" si="12"/>
        <v>1610.88</v>
      </c>
      <c r="G46" s="15">
        <f t="shared" si="12"/>
        <v>2181.11</v>
      </c>
      <c r="H46" s="15">
        <f t="shared" si="12"/>
        <v>1387</v>
      </c>
      <c r="I46" s="15">
        <f t="shared" si="12"/>
        <v>223.88</v>
      </c>
    </row>
    <row r="47" ht="14.45" customHeight="1" spans="1:9">
      <c r="A47" s="16" t="s">
        <v>16</v>
      </c>
      <c r="B47" s="16">
        <v>0.2</v>
      </c>
      <c r="C47" s="16">
        <v>13768</v>
      </c>
      <c r="D47" s="16">
        <v>17640</v>
      </c>
      <c r="E47" s="16">
        <f t="shared" si="8"/>
        <v>111.86</v>
      </c>
      <c r="F47" s="16">
        <f t="shared" si="10"/>
        <v>22.37</v>
      </c>
      <c r="G47" s="16">
        <f t="shared" si="11"/>
        <v>89.49</v>
      </c>
      <c r="H47" s="16">
        <v>20</v>
      </c>
      <c r="I47" s="13">
        <f t="shared" si="9"/>
        <v>2.37</v>
      </c>
    </row>
    <row r="48" ht="14.45" customHeight="1" spans="1:9">
      <c r="A48" s="16" t="s">
        <v>52</v>
      </c>
      <c r="B48" s="16">
        <v>0.2</v>
      </c>
      <c r="C48" s="16">
        <v>40538</v>
      </c>
      <c r="D48" s="16">
        <v>15923</v>
      </c>
      <c r="E48" s="16">
        <f t="shared" si="8"/>
        <v>185.31</v>
      </c>
      <c r="F48" s="16">
        <f t="shared" si="10"/>
        <v>37.06</v>
      </c>
      <c r="G48" s="16">
        <f t="shared" si="11"/>
        <v>148.25</v>
      </c>
      <c r="H48" s="16">
        <v>31</v>
      </c>
      <c r="I48" s="13">
        <f t="shared" si="9"/>
        <v>6.06</v>
      </c>
    </row>
    <row r="49" ht="14.45" customHeight="1" spans="1:9">
      <c r="A49" s="16" t="s">
        <v>53</v>
      </c>
      <c r="B49" s="16">
        <v>0.2</v>
      </c>
      <c r="C49" s="16">
        <v>43827</v>
      </c>
      <c r="D49" s="16">
        <v>14882</v>
      </c>
      <c r="E49" s="16">
        <f t="shared" si="8"/>
        <v>191.01</v>
      </c>
      <c r="F49" s="16">
        <f t="shared" si="10"/>
        <v>38.2</v>
      </c>
      <c r="G49" s="16">
        <f t="shared" si="11"/>
        <v>152.81</v>
      </c>
      <c r="H49" s="16">
        <v>32</v>
      </c>
      <c r="I49" s="13">
        <f t="shared" si="9"/>
        <v>6.2</v>
      </c>
    </row>
    <row r="50" ht="14.45" customHeight="1" spans="1:9">
      <c r="A50" s="16" t="s">
        <v>54</v>
      </c>
      <c r="B50" s="16">
        <v>0.2</v>
      </c>
      <c r="C50" s="16">
        <v>21079</v>
      </c>
      <c r="D50" s="16">
        <v>8609</v>
      </c>
      <c r="E50" s="16">
        <f t="shared" si="8"/>
        <v>97.67</v>
      </c>
      <c r="F50" s="16">
        <f t="shared" si="10"/>
        <v>19.53</v>
      </c>
      <c r="G50" s="16">
        <f t="shared" si="11"/>
        <v>78.14</v>
      </c>
      <c r="H50" s="16">
        <v>16</v>
      </c>
      <c r="I50" s="13">
        <f t="shared" si="9"/>
        <v>3.53</v>
      </c>
    </row>
    <row r="51" ht="14.45" customHeight="1" spans="1:9">
      <c r="A51" s="16" t="s">
        <v>55</v>
      </c>
      <c r="B51" s="16">
        <v>0.2</v>
      </c>
      <c r="C51" s="16">
        <v>34834</v>
      </c>
      <c r="D51" s="16">
        <v>12753</v>
      </c>
      <c r="E51" s="16">
        <f t="shared" si="8"/>
        <v>155.51</v>
      </c>
      <c r="F51" s="16">
        <f t="shared" si="10"/>
        <v>31.1</v>
      </c>
      <c r="G51" s="16">
        <f t="shared" si="11"/>
        <v>124.41</v>
      </c>
      <c r="H51" s="16">
        <v>26</v>
      </c>
      <c r="I51" s="13">
        <f t="shared" si="9"/>
        <v>5.1</v>
      </c>
    </row>
    <row r="52" ht="14.45" customHeight="1" spans="1:9">
      <c r="A52" s="16" t="s">
        <v>56</v>
      </c>
      <c r="B52" s="16">
        <v>0.4</v>
      </c>
      <c r="C52" s="16">
        <v>70631</v>
      </c>
      <c r="D52" s="16">
        <v>24325</v>
      </c>
      <c r="E52" s="16">
        <f t="shared" si="8"/>
        <v>309.19</v>
      </c>
      <c r="F52" s="16">
        <f t="shared" si="10"/>
        <v>123.68</v>
      </c>
      <c r="G52" s="16">
        <f t="shared" si="11"/>
        <v>185.51</v>
      </c>
      <c r="H52" s="16">
        <v>105</v>
      </c>
      <c r="I52" s="13">
        <f t="shared" si="9"/>
        <v>18.68</v>
      </c>
    </row>
    <row r="53" ht="14.45" customHeight="1" spans="1:9">
      <c r="A53" s="16" t="s">
        <v>57</v>
      </c>
      <c r="B53" s="16">
        <v>0.8</v>
      </c>
      <c r="C53" s="16">
        <v>108818</v>
      </c>
      <c r="D53" s="16">
        <v>56871</v>
      </c>
      <c r="E53" s="16">
        <f t="shared" si="8"/>
        <v>553.94</v>
      </c>
      <c r="F53" s="16">
        <f t="shared" si="10"/>
        <v>443.15</v>
      </c>
      <c r="G53" s="16">
        <f t="shared" si="11"/>
        <v>110.79</v>
      </c>
      <c r="H53" s="16">
        <v>386</v>
      </c>
      <c r="I53" s="13">
        <f t="shared" si="9"/>
        <v>57.15</v>
      </c>
    </row>
    <row r="54" ht="14.45" customHeight="1" spans="1:9">
      <c r="A54" s="16" t="s">
        <v>58</v>
      </c>
      <c r="B54" s="16">
        <v>0.8</v>
      </c>
      <c r="C54" s="16">
        <v>38760</v>
      </c>
      <c r="D54" s="16">
        <v>16192</v>
      </c>
      <c r="E54" s="16">
        <f t="shared" si="8"/>
        <v>181.05</v>
      </c>
      <c r="F54" s="16">
        <f t="shared" si="10"/>
        <v>144.84</v>
      </c>
      <c r="G54" s="16">
        <f t="shared" si="11"/>
        <v>36.21</v>
      </c>
      <c r="H54" s="16">
        <v>128</v>
      </c>
      <c r="I54" s="13">
        <f t="shared" si="9"/>
        <v>16.84</v>
      </c>
    </row>
    <row r="55" ht="14.45" customHeight="1" spans="1:9">
      <c r="A55" s="16" t="s">
        <v>59</v>
      </c>
      <c r="B55" s="16">
        <v>0.8</v>
      </c>
      <c r="C55" s="16">
        <v>29334</v>
      </c>
      <c r="D55" s="16">
        <v>11388</v>
      </c>
      <c r="E55" s="16">
        <f t="shared" si="8"/>
        <v>133.55</v>
      </c>
      <c r="F55" s="16">
        <f t="shared" si="10"/>
        <v>106.84</v>
      </c>
      <c r="G55" s="16">
        <f t="shared" si="11"/>
        <v>26.71</v>
      </c>
      <c r="H55" s="16">
        <v>88</v>
      </c>
      <c r="I55" s="13">
        <f t="shared" si="9"/>
        <v>18.84</v>
      </c>
    </row>
    <row r="56" ht="14.45" customHeight="1" spans="1:9">
      <c r="A56" s="16" t="s">
        <v>60</v>
      </c>
      <c r="B56" s="16">
        <v>0.2</v>
      </c>
      <c r="C56" s="16">
        <v>67056</v>
      </c>
      <c r="D56" s="16">
        <v>25999</v>
      </c>
      <c r="E56" s="16">
        <f t="shared" si="8"/>
        <v>305.16</v>
      </c>
      <c r="F56" s="16">
        <f t="shared" si="10"/>
        <v>61.03</v>
      </c>
      <c r="G56" s="16">
        <f t="shared" si="11"/>
        <v>244.13</v>
      </c>
      <c r="H56" s="16">
        <v>54</v>
      </c>
      <c r="I56" s="13">
        <f t="shared" si="9"/>
        <v>7.03</v>
      </c>
    </row>
    <row r="57" ht="14.45" customHeight="1" spans="1:9">
      <c r="A57" s="16" t="s">
        <v>61</v>
      </c>
      <c r="B57" s="16">
        <v>0.2</v>
      </c>
      <c r="C57" s="16">
        <v>189050</v>
      </c>
      <c r="D57" s="16">
        <v>69950</v>
      </c>
      <c r="E57" s="16">
        <f t="shared" si="8"/>
        <v>846.95</v>
      </c>
      <c r="F57" s="16">
        <f t="shared" si="10"/>
        <v>169.39</v>
      </c>
      <c r="G57" s="16">
        <f t="shared" si="11"/>
        <v>677.56</v>
      </c>
      <c r="H57" s="16">
        <v>150</v>
      </c>
      <c r="I57" s="13">
        <f t="shared" si="9"/>
        <v>19.39</v>
      </c>
    </row>
    <row r="58" ht="14.45" customHeight="1" spans="1:9">
      <c r="A58" s="16" t="s">
        <v>62</v>
      </c>
      <c r="B58" s="16">
        <v>0.6</v>
      </c>
      <c r="C58" s="16">
        <v>139887</v>
      </c>
      <c r="D58" s="16">
        <v>51796</v>
      </c>
      <c r="E58" s="16">
        <f t="shared" si="8"/>
        <v>626.85</v>
      </c>
      <c r="F58" s="16">
        <f t="shared" si="10"/>
        <v>376.11</v>
      </c>
      <c r="G58" s="16">
        <f t="shared" si="11"/>
        <v>250.74</v>
      </c>
      <c r="H58" s="16">
        <v>319</v>
      </c>
      <c r="I58" s="13">
        <f t="shared" si="9"/>
        <v>57.11</v>
      </c>
    </row>
    <row r="59" ht="14.45" customHeight="1" spans="1:9">
      <c r="A59" s="16" t="s">
        <v>63</v>
      </c>
      <c r="B59" s="16">
        <v>0.4</v>
      </c>
      <c r="C59" s="16">
        <v>20643</v>
      </c>
      <c r="D59" s="16">
        <v>8002</v>
      </c>
      <c r="E59" s="16">
        <f t="shared" si="8"/>
        <v>93.94</v>
      </c>
      <c r="F59" s="16">
        <f t="shared" si="10"/>
        <v>37.58</v>
      </c>
      <c r="G59" s="16">
        <f t="shared" si="11"/>
        <v>56.36</v>
      </c>
      <c r="H59" s="16">
        <v>32</v>
      </c>
      <c r="I59" s="13">
        <f t="shared" si="9"/>
        <v>5.58</v>
      </c>
    </row>
    <row r="60" s="2" customFormat="1" ht="14.45" customHeight="1" spans="1:9">
      <c r="A60" s="15" t="s">
        <v>64</v>
      </c>
      <c r="B60" s="15"/>
      <c r="C60" s="15">
        <f t="shared" ref="C60:I60" si="13">C61+C62+C64+C65+C66+C68+C69+C70+C71+C73+C74+C75+C77+C78+C79</f>
        <v>398238</v>
      </c>
      <c r="D60" s="15">
        <f t="shared" si="13"/>
        <v>182166</v>
      </c>
      <c r="E60" s="15">
        <f>E61+E62+E64+E65+E66+E68+E69+E70+E71+E73+E74+E75+E77+E78+E79</f>
        <v>1923.39</v>
      </c>
      <c r="F60" s="15">
        <f t="shared" si="13"/>
        <v>1228.34</v>
      </c>
      <c r="G60" s="15">
        <f t="shared" si="13"/>
        <v>695.05</v>
      </c>
      <c r="H60" s="15">
        <f t="shared" si="13"/>
        <v>1070</v>
      </c>
      <c r="I60" s="15">
        <f t="shared" si="13"/>
        <v>158.34</v>
      </c>
    </row>
    <row r="61" ht="14.45" customHeight="1" spans="1:9">
      <c r="A61" s="16" t="s">
        <v>16</v>
      </c>
      <c r="B61" s="16">
        <v>0.4</v>
      </c>
      <c r="C61" s="16">
        <v>9384</v>
      </c>
      <c r="D61" s="16">
        <v>24695</v>
      </c>
      <c r="E61" s="16">
        <f t="shared" si="8"/>
        <v>126.93</v>
      </c>
      <c r="F61" s="16">
        <f t="shared" si="10"/>
        <v>50.77</v>
      </c>
      <c r="G61" s="16">
        <f t="shared" si="11"/>
        <v>76.16</v>
      </c>
      <c r="H61" s="16">
        <v>44</v>
      </c>
      <c r="I61" s="13">
        <f t="shared" si="9"/>
        <v>6.77</v>
      </c>
    </row>
    <row r="62" ht="14.45" customHeight="1" spans="1:9">
      <c r="A62" s="16" t="s">
        <v>65</v>
      </c>
      <c r="B62" s="16">
        <v>0.4</v>
      </c>
      <c r="C62" s="16">
        <v>40082</v>
      </c>
      <c r="D62" s="16">
        <v>10028</v>
      </c>
      <c r="E62" s="16">
        <f t="shared" si="8"/>
        <v>160.36</v>
      </c>
      <c r="F62" s="16">
        <f t="shared" si="10"/>
        <v>64.14</v>
      </c>
      <c r="G62" s="16">
        <f t="shared" si="11"/>
        <v>96.22</v>
      </c>
      <c r="H62" s="16">
        <v>57</v>
      </c>
      <c r="I62" s="13">
        <f t="shared" si="9"/>
        <v>7.14</v>
      </c>
    </row>
    <row r="63" ht="14.45" customHeight="1" spans="1:9">
      <c r="A63" s="16" t="s">
        <v>66</v>
      </c>
      <c r="B63" s="16">
        <v>0.4</v>
      </c>
      <c r="C63" s="16">
        <v>661</v>
      </c>
      <c r="D63" s="16">
        <v>0</v>
      </c>
      <c r="E63" s="16">
        <f t="shared" si="8"/>
        <v>1.98</v>
      </c>
      <c r="F63" s="16">
        <f t="shared" si="10"/>
        <v>0.79</v>
      </c>
      <c r="G63" s="16">
        <f t="shared" si="11"/>
        <v>1.19</v>
      </c>
      <c r="H63" s="16">
        <v>0</v>
      </c>
      <c r="I63" s="13">
        <f t="shared" si="9"/>
        <v>0.79</v>
      </c>
    </row>
    <row r="64" ht="14.45" customHeight="1" spans="1:9">
      <c r="A64" s="16" t="s">
        <v>67</v>
      </c>
      <c r="B64" s="16">
        <v>0.4</v>
      </c>
      <c r="C64" s="16">
        <v>25790</v>
      </c>
      <c r="D64" s="16">
        <v>4987</v>
      </c>
      <c r="E64" s="16">
        <f t="shared" si="8"/>
        <v>97.32</v>
      </c>
      <c r="F64" s="16">
        <f t="shared" si="10"/>
        <v>38.93</v>
      </c>
      <c r="G64" s="16">
        <f t="shared" si="11"/>
        <v>58.39</v>
      </c>
      <c r="H64" s="16">
        <v>32</v>
      </c>
      <c r="I64" s="13">
        <f t="shared" si="9"/>
        <v>6.93</v>
      </c>
    </row>
    <row r="65" ht="14.45" customHeight="1" spans="1:9">
      <c r="A65" s="16" t="s">
        <v>68</v>
      </c>
      <c r="B65" s="16">
        <v>0.8</v>
      </c>
      <c r="C65" s="16">
        <v>29321</v>
      </c>
      <c r="D65" s="16">
        <v>15405</v>
      </c>
      <c r="E65" s="16">
        <f t="shared" si="8"/>
        <v>149.58</v>
      </c>
      <c r="F65" s="16">
        <f t="shared" si="10"/>
        <v>119.66</v>
      </c>
      <c r="G65" s="16">
        <f t="shared" si="11"/>
        <v>29.92</v>
      </c>
      <c r="H65" s="16">
        <v>106</v>
      </c>
      <c r="I65" s="13">
        <f t="shared" si="9"/>
        <v>13.66</v>
      </c>
    </row>
    <row r="66" ht="14.45" customHeight="1" spans="1:9">
      <c r="A66" s="16" t="s">
        <v>69</v>
      </c>
      <c r="B66" s="16">
        <v>0.8</v>
      </c>
      <c r="C66" s="16">
        <v>69614</v>
      </c>
      <c r="D66" s="16">
        <v>31056</v>
      </c>
      <c r="E66" s="16">
        <f t="shared" si="8"/>
        <v>333.07</v>
      </c>
      <c r="F66" s="16">
        <f t="shared" si="10"/>
        <v>266.46</v>
      </c>
      <c r="G66" s="16">
        <f t="shared" si="11"/>
        <v>66.61</v>
      </c>
      <c r="H66" s="16">
        <v>229</v>
      </c>
      <c r="I66" s="13">
        <f t="shared" si="9"/>
        <v>37.46</v>
      </c>
    </row>
    <row r="67" ht="14.45" customHeight="1" spans="1:9">
      <c r="A67" s="16" t="s">
        <v>70</v>
      </c>
      <c r="B67" s="16">
        <v>0.8</v>
      </c>
      <c r="C67" s="16">
        <v>14878</v>
      </c>
      <c r="D67" s="16">
        <v>5353</v>
      </c>
      <c r="E67" s="16">
        <f t="shared" si="8"/>
        <v>66.05</v>
      </c>
      <c r="F67" s="16">
        <f t="shared" si="10"/>
        <v>52.84</v>
      </c>
      <c r="G67" s="16">
        <f t="shared" si="11"/>
        <v>13.21</v>
      </c>
      <c r="H67" s="16">
        <v>0</v>
      </c>
      <c r="I67" s="13">
        <f t="shared" si="9"/>
        <v>52.84</v>
      </c>
    </row>
    <row r="68" ht="14.45" customHeight="1" spans="1:9">
      <c r="A68" s="16" t="s">
        <v>71</v>
      </c>
      <c r="B68" s="16">
        <v>0.8</v>
      </c>
      <c r="C68" s="16">
        <v>47681</v>
      </c>
      <c r="D68" s="16">
        <v>20099</v>
      </c>
      <c r="E68" s="16">
        <f t="shared" si="8"/>
        <v>223.44</v>
      </c>
      <c r="F68" s="16">
        <f t="shared" si="10"/>
        <v>178.75</v>
      </c>
      <c r="G68" s="16">
        <f t="shared" si="11"/>
        <v>44.69</v>
      </c>
      <c r="H68" s="16">
        <v>154</v>
      </c>
      <c r="I68" s="13">
        <f t="shared" si="9"/>
        <v>24.75</v>
      </c>
    </row>
    <row r="69" ht="14.45" customHeight="1" spans="1:9">
      <c r="A69" s="16" t="s">
        <v>72</v>
      </c>
      <c r="B69" s="16">
        <v>0.6</v>
      </c>
      <c r="C69" s="16">
        <v>17735</v>
      </c>
      <c r="D69" s="16">
        <v>5957</v>
      </c>
      <c r="E69" s="16">
        <f t="shared" si="8"/>
        <v>77.03</v>
      </c>
      <c r="F69" s="16">
        <f t="shared" si="10"/>
        <v>46.22</v>
      </c>
      <c r="G69" s="16">
        <f t="shared" si="11"/>
        <v>30.81</v>
      </c>
      <c r="H69" s="16">
        <v>40</v>
      </c>
      <c r="I69" s="13">
        <f t="shared" si="9"/>
        <v>6.22</v>
      </c>
    </row>
    <row r="70" ht="14.45" customHeight="1" spans="1:9">
      <c r="A70" s="16" t="s">
        <v>73</v>
      </c>
      <c r="B70" s="16">
        <v>0.8</v>
      </c>
      <c r="C70" s="16">
        <v>16541</v>
      </c>
      <c r="D70" s="16">
        <v>6163</v>
      </c>
      <c r="E70" s="16">
        <f t="shared" si="8"/>
        <v>74.28</v>
      </c>
      <c r="F70" s="16">
        <f t="shared" si="10"/>
        <v>59.42</v>
      </c>
      <c r="G70" s="16">
        <f t="shared" si="11"/>
        <v>14.86</v>
      </c>
      <c r="H70" s="16">
        <v>50</v>
      </c>
      <c r="I70" s="13">
        <f t="shared" si="9"/>
        <v>9.42</v>
      </c>
    </row>
    <row r="71" ht="14.45" customHeight="1" spans="1:9">
      <c r="A71" s="16" t="s">
        <v>74</v>
      </c>
      <c r="B71" s="16">
        <v>0.8</v>
      </c>
      <c r="C71" s="16">
        <v>20240</v>
      </c>
      <c r="D71" s="16">
        <v>9029</v>
      </c>
      <c r="E71" s="16">
        <f t="shared" si="8"/>
        <v>96.84</v>
      </c>
      <c r="F71" s="16">
        <f t="shared" si="10"/>
        <v>77.47</v>
      </c>
      <c r="G71" s="16">
        <f t="shared" si="11"/>
        <v>19.37</v>
      </c>
      <c r="H71" s="16">
        <v>69</v>
      </c>
      <c r="I71" s="13">
        <f t="shared" si="9"/>
        <v>8.47</v>
      </c>
    </row>
    <row r="72" ht="14.45" customHeight="1" spans="1:9">
      <c r="A72" s="16" t="s">
        <v>66</v>
      </c>
      <c r="B72" s="16">
        <v>0.8</v>
      </c>
      <c r="C72" s="16">
        <v>2536</v>
      </c>
      <c r="D72" s="16">
        <v>999</v>
      </c>
      <c r="E72" s="16">
        <f t="shared" ref="E72:E112" si="14">ROUND((C72*30+D72*40)/10000,2)</f>
        <v>11.6</v>
      </c>
      <c r="F72" s="16">
        <f t="shared" si="10"/>
        <v>9.28</v>
      </c>
      <c r="G72" s="16">
        <f t="shared" si="11"/>
        <v>2.32</v>
      </c>
      <c r="H72" s="16">
        <v>0</v>
      </c>
      <c r="I72" s="13">
        <f t="shared" ref="I72:I112" si="15">F72-H72</f>
        <v>9.28</v>
      </c>
    </row>
    <row r="73" ht="14.45" customHeight="1" spans="1:9">
      <c r="A73" s="16" t="s">
        <v>75</v>
      </c>
      <c r="B73" s="16">
        <v>0.8</v>
      </c>
      <c r="C73" s="16">
        <v>34671</v>
      </c>
      <c r="D73" s="16">
        <v>16285</v>
      </c>
      <c r="E73" s="16">
        <f t="shared" si="14"/>
        <v>169.15</v>
      </c>
      <c r="F73" s="16">
        <f t="shared" si="10"/>
        <v>135.32</v>
      </c>
      <c r="G73" s="16">
        <f t="shared" si="11"/>
        <v>33.83</v>
      </c>
      <c r="H73" s="16">
        <v>125</v>
      </c>
      <c r="I73" s="13">
        <f t="shared" si="15"/>
        <v>10.32</v>
      </c>
    </row>
    <row r="74" ht="14.45" customHeight="1" spans="1:9">
      <c r="A74" s="16" t="s">
        <v>76</v>
      </c>
      <c r="B74" s="16">
        <v>0.8</v>
      </c>
      <c r="C74" s="16">
        <v>9886</v>
      </c>
      <c r="D74" s="16">
        <v>5622</v>
      </c>
      <c r="E74" s="16">
        <f t="shared" si="14"/>
        <v>52.15</v>
      </c>
      <c r="F74" s="16">
        <f t="shared" ref="F74:F112" si="16">ROUND(E74*B74,2)</f>
        <v>41.72</v>
      </c>
      <c r="G74" s="16">
        <f t="shared" ref="G74:G112" si="17">E74-F74</f>
        <v>10.43</v>
      </c>
      <c r="H74" s="16">
        <v>37</v>
      </c>
      <c r="I74" s="13">
        <f t="shared" si="15"/>
        <v>4.72</v>
      </c>
    </row>
    <row r="75" ht="14.45" customHeight="1" spans="1:9">
      <c r="A75" s="16" t="s">
        <v>77</v>
      </c>
      <c r="B75" s="16">
        <v>0.4</v>
      </c>
      <c r="C75" s="16">
        <v>49501</v>
      </c>
      <c r="D75" s="16">
        <v>20072</v>
      </c>
      <c r="E75" s="16">
        <f t="shared" si="14"/>
        <v>228.79</v>
      </c>
      <c r="F75" s="16">
        <f t="shared" si="16"/>
        <v>91.52</v>
      </c>
      <c r="G75" s="16">
        <f t="shared" si="17"/>
        <v>137.27</v>
      </c>
      <c r="H75" s="16">
        <v>77</v>
      </c>
      <c r="I75" s="13">
        <f t="shared" si="15"/>
        <v>14.52</v>
      </c>
    </row>
    <row r="76" ht="14.45" customHeight="1" spans="1:9">
      <c r="A76" s="16" t="s">
        <v>66</v>
      </c>
      <c r="B76" s="16">
        <v>0.4</v>
      </c>
      <c r="C76" s="16">
        <v>9020</v>
      </c>
      <c r="D76" s="16">
        <v>3285</v>
      </c>
      <c r="E76" s="16">
        <f t="shared" si="14"/>
        <v>40.2</v>
      </c>
      <c r="F76" s="16">
        <f t="shared" si="16"/>
        <v>16.08</v>
      </c>
      <c r="G76" s="16">
        <f t="shared" si="17"/>
        <v>24.12</v>
      </c>
      <c r="H76" s="16">
        <v>0</v>
      </c>
      <c r="I76" s="13">
        <f t="shared" si="15"/>
        <v>16.08</v>
      </c>
    </row>
    <row r="77" ht="14.45" customHeight="1" spans="1:9">
      <c r="A77" s="16" t="s">
        <v>78</v>
      </c>
      <c r="B77" s="16">
        <v>0.8</v>
      </c>
      <c r="C77" s="16">
        <v>2317</v>
      </c>
      <c r="D77" s="16">
        <v>871</v>
      </c>
      <c r="E77" s="16">
        <f t="shared" si="14"/>
        <v>10.44</v>
      </c>
      <c r="F77" s="16">
        <f t="shared" si="16"/>
        <v>8.35</v>
      </c>
      <c r="G77" s="16">
        <f t="shared" si="17"/>
        <v>2.09</v>
      </c>
      <c r="H77" s="16">
        <v>8</v>
      </c>
      <c r="I77" s="13">
        <f t="shared" si="15"/>
        <v>0.35</v>
      </c>
    </row>
    <row r="78" ht="14.45" customHeight="1" spans="1:9">
      <c r="A78" s="16" t="s">
        <v>79</v>
      </c>
      <c r="B78" s="16">
        <v>0.4</v>
      </c>
      <c r="C78" s="16">
        <v>5218</v>
      </c>
      <c r="D78" s="16">
        <v>2560</v>
      </c>
      <c r="E78" s="16">
        <f t="shared" si="14"/>
        <v>25.89</v>
      </c>
      <c r="F78" s="16">
        <f t="shared" si="16"/>
        <v>10.36</v>
      </c>
      <c r="G78" s="16">
        <f t="shared" si="17"/>
        <v>15.53</v>
      </c>
      <c r="H78" s="16">
        <v>8</v>
      </c>
      <c r="I78" s="13">
        <f t="shared" si="15"/>
        <v>2.36</v>
      </c>
    </row>
    <row r="79" ht="14.45" customHeight="1" spans="1:9">
      <c r="A79" s="16" t="s">
        <v>80</v>
      </c>
      <c r="B79" s="16">
        <v>0.4</v>
      </c>
      <c r="C79" s="16">
        <v>20257</v>
      </c>
      <c r="D79" s="16">
        <v>9337</v>
      </c>
      <c r="E79" s="16">
        <f t="shared" si="14"/>
        <v>98.12</v>
      </c>
      <c r="F79" s="16">
        <f t="shared" si="16"/>
        <v>39.25</v>
      </c>
      <c r="G79" s="16">
        <f t="shared" si="17"/>
        <v>58.87</v>
      </c>
      <c r="H79" s="16">
        <v>34</v>
      </c>
      <c r="I79" s="13">
        <f t="shared" si="15"/>
        <v>5.25</v>
      </c>
    </row>
    <row r="80" s="2" customFormat="1" ht="14.45" customHeight="1" spans="1:9">
      <c r="A80" s="15" t="s">
        <v>81</v>
      </c>
      <c r="B80" s="15"/>
      <c r="C80" s="15">
        <f t="shared" ref="C80:I80" si="18">SUM(C81:C91)</f>
        <v>199612</v>
      </c>
      <c r="D80" s="15">
        <f t="shared" si="18"/>
        <v>104512</v>
      </c>
      <c r="E80" s="15">
        <f t="shared" si="18"/>
        <v>1016.89</v>
      </c>
      <c r="F80" s="15">
        <f t="shared" si="18"/>
        <v>804.93</v>
      </c>
      <c r="G80" s="15">
        <f t="shared" si="18"/>
        <v>211.96</v>
      </c>
      <c r="H80" s="15">
        <f t="shared" si="18"/>
        <v>720</v>
      </c>
      <c r="I80" s="15">
        <f t="shared" si="18"/>
        <v>84.93</v>
      </c>
    </row>
    <row r="81" ht="14.45" customHeight="1" spans="1:9">
      <c r="A81" s="16" t="s">
        <v>16</v>
      </c>
      <c r="B81" s="16">
        <v>0.6</v>
      </c>
      <c r="C81" s="16">
        <v>7459</v>
      </c>
      <c r="D81" s="16">
        <v>5137</v>
      </c>
      <c r="E81" s="16">
        <f t="shared" si="14"/>
        <v>42.93</v>
      </c>
      <c r="F81" s="16">
        <f t="shared" si="16"/>
        <v>25.76</v>
      </c>
      <c r="G81" s="16">
        <f t="shared" si="17"/>
        <v>17.17</v>
      </c>
      <c r="H81" s="16">
        <v>21</v>
      </c>
      <c r="I81" s="13">
        <f t="shared" si="15"/>
        <v>4.76</v>
      </c>
    </row>
    <row r="82" ht="14.45" customHeight="1" spans="1:9">
      <c r="A82" s="16" t="s">
        <v>82</v>
      </c>
      <c r="B82" s="16">
        <v>0.8</v>
      </c>
      <c r="C82" s="16">
        <v>24986</v>
      </c>
      <c r="D82" s="16">
        <v>11885</v>
      </c>
      <c r="E82" s="16">
        <f t="shared" si="14"/>
        <v>122.5</v>
      </c>
      <c r="F82" s="16">
        <f t="shared" si="16"/>
        <v>98</v>
      </c>
      <c r="G82" s="16">
        <f t="shared" si="17"/>
        <v>24.5</v>
      </c>
      <c r="H82" s="13">
        <v>90</v>
      </c>
      <c r="I82" s="13">
        <f t="shared" si="15"/>
        <v>8</v>
      </c>
    </row>
    <row r="83" ht="14.45" customHeight="1" spans="1:9">
      <c r="A83" s="16" t="s">
        <v>83</v>
      </c>
      <c r="B83" s="16">
        <v>0.8</v>
      </c>
      <c r="C83" s="16">
        <v>10931</v>
      </c>
      <c r="D83" s="16">
        <v>5689</v>
      </c>
      <c r="E83" s="16">
        <f t="shared" si="14"/>
        <v>55.55</v>
      </c>
      <c r="F83" s="16">
        <f t="shared" si="16"/>
        <v>44.44</v>
      </c>
      <c r="G83" s="16">
        <f t="shared" si="17"/>
        <v>11.11</v>
      </c>
      <c r="H83" s="13">
        <v>40</v>
      </c>
      <c r="I83" s="13">
        <f t="shared" si="15"/>
        <v>4.44</v>
      </c>
    </row>
    <row r="84" ht="14.45" customHeight="1" spans="1:9">
      <c r="A84" s="16" t="s">
        <v>84</v>
      </c>
      <c r="B84" s="16">
        <v>0.8</v>
      </c>
      <c r="C84" s="16">
        <v>20864</v>
      </c>
      <c r="D84" s="16">
        <v>13708</v>
      </c>
      <c r="E84" s="16">
        <f t="shared" si="14"/>
        <v>117.42</v>
      </c>
      <c r="F84" s="16">
        <f t="shared" si="16"/>
        <v>93.94</v>
      </c>
      <c r="G84" s="16">
        <f t="shared" si="17"/>
        <v>23.48</v>
      </c>
      <c r="H84" s="13">
        <v>88</v>
      </c>
      <c r="I84" s="13">
        <f t="shared" si="15"/>
        <v>5.94</v>
      </c>
    </row>
    <row r="85" ht="14.45" customHeight="1" spans="1:9">
      <c r="A85" s="16" t="s">
        <v>85</v>
      </c>
      <c r="B85" s="16">
        <v>0.8</v>
      </c>
      <c r="C85" s="16">
        <v>9230</v>
      </c>
      <c r="D85" s="16">
        <v>5343</v>
      </c>
      <c r="E85" s="16">
        <f t="shared" si="14"/>
        <v>49.06</v>
      </c>
      <c r="F85" s="16">
        <f t="shared" si="16"/>
        <v>39.25</v>
      </c>
      <c r="G85" s="16">
        <f t="shared" si="17"/>
        <v>9.81</v>
      </c>
      <c r="H85" s="13">
        <v>36</v>
      </c>
      <c r="I85" s="13">
        <f t="shared" si="15"/>
        <v>3.25</v>
      </c>
    </row>
    <row r="86" ht="14.45" customHeight="1" spans="1:9">
      <c r="A86" s="16" t="s">
        <v>86</v>
      </c>
      <c r="B86" s="16">
        <v>0.8</v>
      </c>
      <c r="C86" s="16">
        <v>11449</v>
      </c>
      <c r="D86" s="16">
        <v>5093</v>
      </c>
      <c r="E86" s="16">
        <f t="shared" si="14"/>
        <v>54.72</v>
      </c>
      <c r="F86" s="16">
        <f t="shared" si="16"/>
        <v>43.78</v>
      </c>
      <c r="G86" s="16">
        <f t="shared" si="17"/>
        <v>10.94</v>
      </c>
      <c r="H86" s="13">
        <v>38</v>
      </c>
      <c r="I86" s="13">
        <f t="shared" si="15"/>
        <v>5.78</v>
      </c>
    </row>
    <row r="87" ht="14.45" customHeight="1" spans="1:9">
      <c r="A87" s="16" t="s">
        <v>87</v>
      </c>
      <c r="B87" s="16">
        <v>0.8</v>
      </c>
      <c r="C87" s="16">
        <v>16601</v>
      </c>
      <c r="D87" s="16">
        <v>7299</v>
      </c>
      <c r="E87" s="16">
        <f t="shared" si="14"/>
        <v>79</v>
      </c>
      <c r="F87" s="16">
        <f t="shared" si="16"/>
        <v>63.2</v>
      </c>
      <c r="G87" s="16">
        <f t="shared" si="17"/>
        <v>15.8</v>
      </c>
      <c r="H87" s="13">
        <v>55</v>
      </c>
      <c r="I87" s="13">
        <f t="shared" si="15"/>
        <v>8.2</v>
      </c>
    </row>
    <row r="88" ht="14.45" customHeight="1" spans="1:9">
      <c r="A88" s="16" t="s">
        <v>88</v>
      </c>
      <c r="B88" s="16">
        <v>0.8</v>
      </c>
      <c r="C88" s="16">
        <v>19086</v>
      </c>
      <c r="D88" s="16">
        <v>9168</v>
      </c>
      <c r="E88" s="16">
        <f t="shared" si="14"/>
        <v>93.93</v>
      </c>
      <c r="F88" s="16">
        <f t="shared" si="16"/>
        <v>75.14</v>
      </c>
      <c r="G88" s="16">
        <f t="shared" si="17"/>
        <v>18.79</v>
      </c>
      <c r="H88" s="13">
        <v>67</v>
      </c>
      <c r="I88" s="13">
        <f t="shared" si="15"/>
        <v>8.14</v>
      </c>
    </row>
    <row r="89" ht="14.45" customHeight="1" spans="1:9">
      <c r="A89" s="16" t="s">
        <v>89</v>
      </c>
      <c r="B89" s="16">
        <v>0.8</v>
      </c>
      <c r="C89" s="16">
        <v>18551</v>
      </c>
      <c r="D89" s="16">
        <v>8786</v>
      </c>
      <c r="E89" s="16">
        <f t="shared" si="14"/>
        <v>90.8</v>
      </c>
      <c r="F89" s="16">
        <f t="shared" si="16"/>
        <v>72.64</v>
      </c>
      <c r="G89" s="16">
        <f t="shared" si="17"/>
        <v>18.16</v>
      </c>
      <c r="H89" s="13">
        <v>65</v>
      </c>
      <c r="I89" s="13">
        <f t="shared" si="15"/>
        <v>7.64</v>
      </c>
    </row>
    <row r="90" ht="14.45" customHeight="1" spans="1:9">
      <c r="A90" s="16" t="s">
        <v>90</v>
      </c>
      <c r="B90" s="16">
        <v>0.8</v>
      </c>
      <c r="C90" s="16">
        <v>34587</v>
      </c>
      <c r="D90" s="16">
        <v>18985</v>
      </c>
      <c r="E90" s="16">
        <f t="shared" si="14"/>
        <v>179.7</v>
      </c>
      <c r="F90" s="16">
        <f t="shared" si="16"/>
        <v>143.76</v>
      </c>
      <c r="G90" s="16">
        <f t="shared" si="17"/>
        <v>35.94</v>
      </c>
      <c r="H90" s="13">
        <v>128</v>
      </c>
      <c r="I90" s="13">
        <f t="shared" si="15"/>
        <v>15.76</v>
      </c>
    </row>
    <row r="91" ht="14.45" customHeight="1" spans="1:9">
      <c r="A91" s="16" t="s">
        <v>91</v>
      </c>
      <c r="B91" s="16">
        <v>0.8</v>
      </c>
      <c r="C91" s="16">
        <v>25868</v>
      </c>
      <c r="D91" s="16">
        <v>13419</v>
      </c>
      <c r="E91" s="16">
        <f t="shared" si="14"/>
        <v>131.28</v>
      </c>
      <c r="F91" s="16">
        <f t="shared" si="16"/>
        <v>105.02</v>
      </c>
      <c r="G91" s="16">
        <f t="shared" si="17"/>
        <v>26.26</v>
      </c>
      <c r="H91" s="13">
        <v>92</v>
      </c>
      <c r="I91" s="13">
        <f t="shared" si="15"/>
        <v>13.02</v>
      </c>
    </row>
    <row r="92" s="2" customFormat="1" ht="14.45" customHeight="1" spans="1:9">
      <c r="A92" s="15" t="s">
        <v>92</v>
      </c>
      <c r="B92" s="15"/>
      <c r="C92" s="15">
        <f t="shared" ref="C92:I92" si="19">SUM(C93:C100)</f>
        <v>247191</v>
      </c>
      <c r="D92" s="15">
        <f t="shared" si="19"/>
        <v>92028</v>
      </c>
      <c r="E92" s="15">
        <f t="shared" si="19"/>
        <v>1109.68</v>
      </c>
      <c r="F92" s="15">
        <f t="shared" si="19"/>
        <v>761.06</v>
      </c>
      <c r="G92" s="15">
        <f t="shared" si="19"/>
        <v>348.62</v>
      </c>
      <c r="H92" s="15">
        <f t="shared" si="19"/>
        <v>640</v>
      </c>
      <c r="I92" s="15">
        <f t="shared" si="19"/>
        <v>121.06</v>
      </c>
    </row>
    <row r="93" ht="14.45" customHeight="1" spans="1:9">
      <c r="A93" s="16" t="s">
        <v>16</v>
      </c>
      <c r="B93" s="16">
        <v>0.4</v>
      </c>
      <c r="C93" s="16">
        <v>11919</v>
      </c>
      <c r="D93" s="16">
        <v>4271</v>
      </c>
      <c r="E93" s="16">
        <f t="shared" si="14"/>
        <v>52.84</v>
      </c>
      <c r="F93" s="16">
        <f t="shared" si="16"/>
        <v>21.14</v>
      </c>
      <c r="G93" s="16">
        <f t="shared" si="17"/>
        <v>31.7</v>
      </c>
      <c r="H93" s="13">
        <v>17</v>
      </c>
      <c r="I93" s="13">
        <f t="shared" si="15"/>
        <v>4.14</v>
      </c>
    </row>
    <row r="94" ht="14.45" customHeight="1" spans="1:9">
      <c r="A94" s="16" t="s">
        <v>93</v>
      </c>
      <c r="B94" s="16">
        <v>0.4</v>
      </c>
      <c r="C94" s="16">
        <v>59217</v>
      </c>
      <c r="D94" s="16">
        <v>21559</v>
      </c>
      <c r="E94" s="16">
        <f t="shared" si="14"/>
        <v>263.89</v>
      </c>
      <c r="F94" s="16">
        <f t="shared" si="16"/>
        <v>105.56</v>
      </c>
      <c r="G94" s="16">
        <f t="shared" si="17"/>
        <v>158.33</v>
      </c>
      <c r="H94" s="13">
        <v>88</v>
      </c>
      <c r="I94" s="13">
        <f t="shared" si="15"/>
        <v>17.56</v>
      </c>
    </row>
    <row r="95" ht="14.45" customHeight="1" spans="1:9">
      <c r="A95" s="16" t="s">
        <v>94</v>
      </c>
      <c r="B95" s="16">
        <v>0.8</v>
      </c>
      <c r="C95" s="16">
        <v>42018</v>
      </c>
      <c r="D95" s="16">
        <v>15947</v>
      </c>
      <c r="E95" s="16">
        <f t="shared" si="14"/>
        <v>189.84</v>
      </c>
      <c r="F95" s="16">
        <f t="shared" si="16"/>
        <v>151.87</v>
      </c>
      <c r="G95" s="16">
        <f t="shared" si="17"/>
        <v>37.97</v>
      </c>
      <c r="H95" s="13">
        <v>127</v>
      </c>
      <c r="I95" s="13">
        <f t="shared" si="15"/>
        <v>24.87</v>
      </c>
    </row>
    <row r="96" ht="14.45" customHeight="1" spans="1:9">
      <c r="A96" s="16" t="s">
        <v>95</v>
      </c>
      <c r="B96" s="16">
        <v>0.8</v>
      </c>
      <c r="C96" s="16">
        <v>32405</v>
      </c>
      <c r="D96" s="16">
        <v>12609</v>
      </c>
      <c r="E96" s="16">
        <f t="shared" si="14"/>
        <v>147.65</v>
      </c>
      <c r="F96" s="16">
        <f t="shared" si="16"/>
        <v>118.12</v>
      </c>
      <c r="G96" s="16">
        <f t="shared" si="17"/>
        <v>29.53</v>
      </c>
      <c r="H96" s="13">
        <v>102</v>
      </c>
      <c r="I96" s="13">
        <f t="shared" si="15"/>
        <v>16.12</v>
      </c>
    </row>
    <row r="97" ht="14.45" customHeight="1" spans="1:9">
      <c r="A97" s="16" t="s">
        <v>96</v>
      </c>
      <c r="B97" s="16">
        <v>0.8</v>
      </c>
      <c r="C97" s="16">
        <v>33512</v>
      </c>
      <c r="D97" s="16">
        <v>12324</v>
      </c>
      <c r="E97" s="16">
        <f t="shared" si="14"/>
        <v>149.83</v>
      </c>
      <c r="F97" s="16">
        <f t="shared" si="16"/>
        <v>119.86</v>
      </c>
      <c r="G97" s="16">
        <f t="shared" si="17"/>
        <v>29.97</v>
      </c>
      <c r="H97" s="13">
        <v>101</v>
      </c>
      <c r="I97" s="13">
        <f t="shared" si="15"/>
        <v>18.86</v>
      </c>
    </row>
    <row r="98" ht="14.45" customHeight="1" spans="1:9">
      <c r="A98" s="16" t="s">
        <v>97</v>
      </c>
      <c r="B98" s="16">
        <v>0.8</v>
      </c>
      <c r="C98" s="16">
        <v>23332</v>
      </c>
      <c r="D98" s="16">
        <v>8991</v>
      </c>
      <c r="E98" s="16">
        <f t="shared" si="14"/>
        <v>105.96</v>
      </c>
      <c r="F98" s="16">
        <f t="shared" si="16"/>
        <v>84.77</v>
      </c>
      <c r="G98" s="16">
        <f t="shared" si="17"/>
        <v>21.19</v>
      </c>
      <c r="H98" s="13">
        <v>71</v>
      </c>
      <c r="I98" s="13">
        <f t="shared" si="15"/>
        <v>13.77</v>
      </c>
    </row>
    <row r="99" ht="14.45" customHeight="1" spans="1:9">
      <c r="A99" s="16" t="s">
        <v>98</v>
      </c>
      <c r="B99" s="16">
        <v>0.8</v>
      </c>
      <c r="C99" s="16">
        <v>21618</v>
      </c>
      <c r="D99" s="16">
        <v>7941</v>
      </c>
      <c r="E99" s="16">
        <f t="shared" si="14"/>
        <v>96.62</v>
      </c>
      <c r="F99" s="16">
        <f t="shared" si="16"/>
        <v>77.3</v>
      </c>
      <c r="G99" s="16">
        <f t="shared" si="17"/>
        <v>19.32</v>
      </c>
      <c r="H99" s="13">
        <v>64</v>
      </c>
      <c r="I99" s="13">
        <f t="shared" si="15"/>
        <v>13.3</v>
      </c>
    </row>
    <row r="100" ht="14.45" customHeight="1" spans="1:9">
      <c r="A100" s="16" t="s">
        <v>99</v>
      </c>
      <c r="B100" s="16">
        <v>0.8</v>
      </c>
      <c r="C100" s="16">
        <v>23170</v>
      </c>
      <c r="D100" s="16">
        <v>8386</v>
      </c>
      <c r="E100" s="16">
        <f t="shared" si="14"/>
        <v>103.05</v>
      </c>
      <c r="F100" s="16">
        <f t="shared" si="16"/>
        <v>82.44</v>
      </c>
      <c r="G100" s="16">
        <f t="shared" si="17"/>
        <v>20.61</v>
      </c>
      <c r="H100" s="13">
        <v>70</v>
      </c>
      <c r="I100" s="13">
        <f t="shared" si="15"/>
        <v>12.44</v>
      </c>
    </row>
    <row r="101" s="2" customFormat="1" ht="14.45" customHeight="1" spans="1:9">
      <c r="A101" s="15" t="s">
        <v>100</v>
      </c>
      <c r="B101" s="15"/>
      <c r="C101" s="15">
        <f t="shared" ref="C101:I101" si="20">SUM(C102:C112)</f>
        <v>274037</v>
      </c>
      <c r="D101" s="15">
        <f t="shared" si="20"/>
        <v>113597</v>
      </c>
      <c r="E101" s="15">
        <f t="shared" si="20"/>
        <v>1276.51</v>
      </c>
      <c r="F101" s="15">
        <f t="shared" si="20"/>
        <v>1006.17</v>
      </c>
      <c r="G101" s="15">
        <f t="shared" si="20"/>
        <v>270.34</v>
      </c>
      <c r="H101" s="15">
        <f t="shared" si="20"/>
        <v>862</v>
      </c>
      <c r="I101" s="15">
        <f t="shared" si="20"/>
        <v>144.17</v>
      </c>
    </row>
    <row r="102" ht="14.45" customHeight="1" spans="1:9">
      <c r="A102" s="16" t="s">
        <v>16</v>
      </c>
      <c r="B102" s="16">
        <v>0.6</v>
      </c>
      <c r="C102" s="16">
        <v>7110</v>
      </c>
      <c r="D102" s="16">
        <v>2880</v>
      </c>
      <c r="E102" s="16">
        <f t="shared" si="14"/>
        <v>32.85</v>
      </c>
      <c r="F102" s="16">
        <f t="shared" si="16"/>
        <v>19.71</v>
      </c>
      <c r="G102" s="16">
        <f t="shared" si="17"/>
        <v>13.14</v>
      </c>
      <c r="H102" s="13">
        <v>17</v>
      </c>
      <c r="I102" s="13">
        <f t="shared" si="15"/>
        <v>2.71</v>
      </c>
    </row>
    <row r="103" ht="14.45" customHeight="1" spans="1:9">
      <c r="A103" s="16" t="s">
        <v>101</v>
      </c>
      <c r="B103" s="16">
        <v>0.8</v>
      </c>
      <c r="C103" s="16">
        <v>41907</v>
      </c>
      <c r="D103" s="16">
        <v>16854</v>
      </c>
      <c r="E103" s="16">
        <f t="shared" si="14"/>
        <v>193.14</v>
      </c>
      <c r="F103" s="16">
        <f t="shared" si="16"/>
        <v>154.51</v>
      </c>
      <c r="G103" s="16">
        <f t="shared" si="17"/>
        <v>38.63</v>
      </c>
      <c r="H103" s="13">
        <v>129</v>
      </c>
      <c r="I103" s="13">
        <f t="shared" si="15"/>
        <v>25.51</v>
      </c>
    </row>
    <row r="104" ht="14.45" customHeight="1" spans="1:9">
      <c r="A104" s="16" t="s">
        <v>102</v>
      </c>
      <c r="B104" s="16">
        <v>0.6</v>
      </c>
      <c r="C104" s="16">
        <v>9594</v>
      </c>
      <c r="D104" s="16">
        <v>3394</v>
      </c>
      <c r="E104" s="16">
        <f t="shared" si="14"/>
        <v>42.36</v>
      </c>
      <c r="F104" s="16">
        <f t="shared" si="16"/>
        <v>25.42</v>
      </c>
      <c r="G104" s="16">
        <f t="shared" si="17"/>
        <v>16.94</v>
      </c>
      <c r="H104" s="13">
        <v>19</v>
      </c>
      <c r="I104" s="13">
        <f t="shared" si="15"/>
        <v>6.42</v>
      </c>
    </row>
    <row r="105" ht="14.45" customHeight="1" spans="1:9">
      <c r="A105" s="16" t="s">
        <v>103</v>
      </c>
      <c r="B105" s="16">
        <v>0.8</v>
      </c>
      <c r="C105" s="16">
        <v>45594</v>
      </c>
      <c r="D105" s="16">
        <v>16610</v>
      </c>
      <c r="E105" s="16">
        <f t="shared" si="14"/>
        <v>203.22</v>
      </c>
      <c r="F105" s="16">
        <f t="shared" si="16"/>
        <v>162.58</v>
      </c>
      <c r="G105" s="16">
        <f t="shared" si="17"/>
        <v>40.64</v>
      </c>
      <c r="H105" s="13">
        <v>138</v>
      </c>
      <c r="I105" s="13">
        <f t="shared" si="15"/>
        <v>24.58</v>
      </c>
    </row>
    <row r="106" ht="14.45" customHeight="1" spans="1:9">
      <c r="A106" s="16" t="s">
        <v>104</v>
      </c>
      <c r="B106" s="16">
        <v>0.8</v>
      </c>
      <c r="C106" s="16">
        <v>22881</v>
      </c>
      <c r="D106" s="16">
        <v>9575</v>
      </c>
      <c r="E106" s="16">
        <f t="shared" si="14"/>
        <v>106.94</v>
      </c>
      <c r="F106" s="16">
        <f t="shared" si="16"/>
        <v>85.55</v>
      </c>
      <c r="G106" s="16">
        <f t="shared" si="17"/>
        <v>21.39</v>
      </c>
      <c r="H106" s="13">
        <v>74</v>
      </c>
      <c r="I106" s="13">
        <f t="shared" si="15"/>
        <v>11.55</v>
      </c>
    </row>
    <row r="107" ht="14.45" customHeight="1" spans="1:9">
      <c r="A107" s="16" t="s">
        <v>105</v>
      </c>
      <c r="B107" s="16">
        <v>0.8</v>
      </c>
      <c r="C107" s="16">
        <v>11202</v>
      </c>
      <c r="D107" s="16">
        <v>4540</v>
      </c>
      <c r="E107" s="16">
        <f t="shared" si="14"/>
        <v>51.77</v>
      </c>
      <c r="F107" s="16">
        <f t="shared" si="16"/>
        <v>41.42</v>
      </c>
      <c r="G107" s="16">
        <f t="shared" si="17"/>
        <v>10.35</v>
      </c>
      <c r="H107" s="13">
        <v>36</v>
      </c>
      <c r="I107" s="13">
        <f t="shared" si="15"/>
        <v>5.42</v>
      </c>
    </row>
    <row r="108" ht="14.45" customHeight="1" spans="1:9">
      <c r="A108" s="16" t="s">
        <v>106</v>
      </c>
      <c r="B108" s="16">
        <v>0.8</v>
      </c>
      <c r="C108" s="16">
        <v>12695</v>
      </c>
      <c r="D108" s="16">
        <v>7368</v>
      </c>
      <c r="E108" s="16">
        <f t="shared" si="14"/>
        <v>67.56</v>
      </c>
      <c r="F108" s="16">
        <f t="shared" si="16"/>
        <v>54.05</v>
      </c>
      <c r="G108" s="16">
        <f t="shared" si="17"/>
        <v>13.51</v>
      </c>
      <c r="H108" s="13">
        <v>48</v>
      </c>
      <c r="I108" s="13">
        <f t="shared" si="15"/>
        <v>6.05</v>
      </c>
    </row>
    <row r="109" ht="14.45" customHeight="1" spans="1:9">
      <c r="A109" s="16" t="s">
        <v>107</v>
      </c>
      <c r="B109" s="16">
        <v>0.8</v>
      </c>
      <c r="C109" s="16">
        <v>12198</v>
      </c>
      <c r="D109" s="16">
        <v>5497</v>
      </c>
      <c r="E109" s="16">
        <f t="shared" si="14"/>
        <v>58.58</v>
      </c>
      <c r="F109" s="16">
        <f t="shared" si="16"/>
        <v>46.86</v>
      </c>
      <c r="G109" s="16">
        <f t="shared" si="17"/>
        <v>11.72</v>
      </c>
      <c r="H109" s="13">
        <v>41</v>
      </c>
      <c r="I109" s="13">
        <f t="shared" si="15"/>
        <v>5.86</v>
      </c>
    </row>
    <row r="110" ht="14.45" customHeight="1" spans="1:9">
      <c r="A110" s="16" t="s">
        <v>108</v>
      </c>
      <c r="B110" s="16">
        <v>0.8</v>
      </c>
      <c r="C110" s="16">
        <v>8878</v>
      </c>
      <c r="D110" s="16">
        <v>3677</v>
      </c>
      <c r="E110" s="16">
        <f t="shared" si="14"/>
        <v>41.34</v>
      </c>
      <c r="F110" s="16">
        <f t="shared" si="16"/>
        <v>33.07</v>
      </c>
      <c r="G110" s="16">
        <f t="shared" si="17"/>
        <v>8.27</v>
      </c>
      <c r="H110" s="13">
        <v>28</v>
      </c>
      <c r="I110" s="13">
        <f t="shared" si="15"/>
        <v>5.07</v>
      </c>
    </row>
    <row r="111" ht="14.45" customHeight="1" spans="1:9">
      <c r="A111" s="16" t="s">
        <v>109</v>
      </c>
      <c r="B111" s="16">
        <v>0.8</v>
      </c>
      <c r="C111" s="16">
        <v>53575</v>
      </c>
      <c r="D111" s="16">
        <v>24525</v>
      </c>
      <c r="E111" s="16">
        <f t="shared" si="14"/>
        <v>258.83</v>
      </c>
      <c r="F111" s="16">
        <f t="shared" si="16"/>
        <v>207.06</v>
      </c>
      <c r="G111" s="16">
        <f t="shared" si="17"/>
        <v>51.77</v>
      </c>
      <c r="H111" s="13">
        <v>183</v>
      </c>
      <c r="I111" s="13">
        <f t="shared" si="15"/>
        <v>24.06</v>
      </c>
    </row>
    <row r="112" ht="14.45" customHeight="1" spans="1:9">
      <c r="A112" s="16" t="s">
        <v>110</v>
      </c>
      <c r="B112" s="16">
        <v>0.8</v>
      </c>
      <c r="C112" s="16">
        <v>48403</v>
      </c>
      <c r="D112" s="16">
        <v>18677</v>
      </c>
      <c r="E112" s="16">
        <f t="shared" si="14"/>
        <v>219.92</v>
      </c>
      <c r="F112" s="16">
        <f t="shared" si="16"/>
        <v>175.94</v>
      </c>
      <c r="G112" s="16">
        <f t="shared" si="17"/>
        <v>43.98</v>
      </c>
      <c r="H112" s="13">
        <v>149</v>
      </c>
      <c r="I112" s="13">
        <f t="shared" si="15"/>
        <v>26.94</v>
      </c>
    </row>
    <row r="113" s="2" customFormat="1" ht="14.45" customHeight="1" spans="1:9">
      <c r="A113" s="15" t="s">
        <v>111</v>
      </c>
      <c r="B113" s="15">
        <v>0.8</v>
      </c>
      <c r="C113" s="15">
        <f t="shared" ref="C113:I113" si="21">C114</f>
        <v>30832</v>
      </c>
      <c r="D113" s="15">
        <f t="shared" si="21"/>
        <v>14223</v>
      </c>
      <c r="E113" s="15">
        <f t="shared" si="21"/>
        <v>149.39</v>
      </c>
      <c r="F113" s="15">
        <f t="shared" si="21"/>
        <v>119.51</v>
      </c>
      <c r="G113" s="15">
        <f t="shared" si="21"/>
        <v>29.88</v>
      </c>
      <c r="H113" s="15">
        <f t="shared" si="21"/>
        <v>105</v>
      </c>
      <c r="I113" s="15">
        <f t="shared" si="21"/>
        <v>14.51</v>
      </c>
    </row>
    <row r="114" ht="14.45" customHeight="1" spans="1:9">
      <c r="A114" s="16" t="s">
        <v>112</v>
      </c>
      <c r="B114" s="16">
        <f>B113</f>
        <v>0.8</v>
      </c>
      <c r="C114" s="16">
        <v>30832</v>
      </c>
      <c r="D114" s="16">
        <v>14223</v>
      </c>
      <c r="E114" s="16">
        <f>ROUND((C114*30+D114*40)/10000,2)</f>
        <v>149.39</v>
      </c>
      <c r="F114" s="16">
        <f>ROUND(E114*B114,2)</f>
        <v>119.51</v>
      </c>
      <c r="G114" s="16">
        <f>E114-F114</f>
        <v>29.88</v>
      </c>
      <c r="H114" s="13">
        <v>105</v>
      </c>
      <c r="I114" s="13">
        <f>F114-H114</f>
        <v>14.51</v>
      </c>
    </row>
  </sheetData>
  <mergeCells count="7">
    <mergeCell ref="F4:I4"/>
    <mergeCell ref="E5:G5"/>
    <mergeCell ref="A5:A6"/>
    <mergeCell ref="B5:B6"/>
    <mergeCell ref="H5:H6"/>
    <mergeCell ref="I5:I6"/>
    <mergeCell ref="A2:I3"/>
  </mergeCells>
  <pageMargins left="0.747916666666667" right="0.747916666666667" top="0.984027777777778" bottom="0.984027777777778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2021-03-18T00:26:00Z</dcterms:created>
  <cp:lastPrinted>2021-04-15T08:05:00Z</cp:lastPrinted>
  <dcterms:modified xsi:type="dcterms:W3CDTF">2021-05-14T10:37:49Z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