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04" windowHeight="7835"/>
  </bookViews>
  <sheets>
    <sheet name="Sheet1" sheetId="1" r:id="rId1"/>
  </sheets>
  <calcPr calcId="144525"/>
  <oleSize ref="A1:I34"/>
</workbook>
</file>

<file path=xl/sharedStrings.xml><?xml version="1.0" encoding="utf-8"?>
<sst xmlns="http://schemas.openxmlformats.org/spreadsheetml/2006/main" count="43">
  <si>
    <t>附件1</t>
  </si>
  <si>
    <t>2020年经济困难县补充教师补助资金安排表</t>
  </si>
  <si>
    <t>单位：万元</t>
  </si>
  <si>
    <t>设区市</t>
  </si>
  <si>
    <t>县（市、区）</t>
  </si>
  <si>
    <t>人数</t>
  </si>
  <si>
    <t xml:space="preserve">共需经费
</t>
  </si>
  <si>
    <t>闽财教指〔2019〕99号提前下达经费</t>
  </si>
  <si>
    <t>本次实际下达经费</t>
  </si>
  <si>
    <t>小计</t>
  </si>
  <si>
    <t xml:space="preserve">2017年
</t>
  </si>
  <si>
    <t xml:space="preserve">2018年
</t>
  </si>
  <si>
    <t xml:space="preserve">2019年
</t>
  </si>
  <si>
    <t>合计</t>
  </si>
  <si>
    <t>福州</t>
  </si>
  <si>
    <t>永泰县</t>
  </si>
  <si>
    <t>三明</t>
  </si>
  <si>
    <t>明溪县</t>
  </si>
  <si>
    <t>泰宁县</t>
  </si>
  <si>
    <t>宁化县</t>
  </si>
  <si>
    <t>清流县</t>
  </si>
  <si>
    <t>建宁县</t>
  </si>
  <si>
    <t>漳州</t>
  </si>
  <si>
    <t>云霄县</t>
  </si>
  <si>
    <t>诏安县</t>
  </si>
  <si>
    <t>平和县</t>
  </si>
  <si>
    <t>南平</t>
  </si>
  <si>
    <t>浦城县</t>
  </si>
  <si>
    <t>光泽县</t>
  </si>
  <si>
    <t>松溪县</t>
  </si>
  <si>
    <t>政和县</t>
  </si>
  <si>
    <t>顺昌县</t>
  </si>
  <si>
    <t>龙岩</t>
  </si>
  <si>
    <t>武平县</t>
  </si>
  <si>
    <t>连城县</t>
  </si>
  <si>
    <t>长汀县</t>
  </si>
  <si>
    <t>宁德</t>
  </si>
  <si>
    <t>霞浦县</t>
  </si>
  <si>
    <t>古田县</t>
  </si>
  <si>
    <t>屏南县</t>
  </si>
  <si>
    <t>寿宁县</t>
  </si>
  <si>
    <t>周宁县</t>
  </si>
  <si>
    <t>柘荣县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</si>
</sst>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4"/>
  <sheetViews>
    <sheetView tabSelected="1" zoomScale="88" zoomScaleNormal="88" topLeftCell="A10" workbookViewId="0">
      <selection activeCell="I11" sqref="I11"/>
    </sheetView>
  </sheetViews>
  <sheetFormatPr defaultColWidth="9" defaultRowHeight="14.4"/>
  <cols>
    <col min="1" max="1" width="8.37962962962963" style="4" customWidth="1"/>
    <col min="2" max="2" width="13.25" customWidth="1"/>
    <col min="3" max="3" width="6.62962962962963" customWidth="1"/>
    <col min="4" max="4" width="7.75" customWidth="1"/>
    <col min="5" max="5" width="7.25" customWidth="1"/>
    <col min="6" max="6" width="7.12962962962963" customWidth="1"/>
    <col min="7" max="7" width="9.87962962962963" style="5" customWidth="1"/>
    <col min="8" max="8" width="10.5" style="5" customWidth="1"/>
    <col min="9" max="9" width="10.75" style="5" customWidth="1"/>
  </cols>
  <sheetData>
    <row r="1" s="1" customFormat="1" ht="17.4" spans="1:9">
      <c r="A1" s="6" t="s">
        <v>0</v>
      </c>
      <c r="B1" s="6"/>
      <c r="G1" s="7"/>
      <c r="H1" s="7"/>
      <c r="I1" s="7"/>
    </row>
    <row r="2" s="2" customFormat="1" ht="27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3" customFormat="1" ht="20" customHeight="1" spans="1:9">
      <c r="A3" s="9"/>
      <c r="B3" s="10"/>
      <c r="C3" s="10"/>
      <c r="D3" s="10"/>
      <c r="E3" s="10"/>
      <c r="F3" s="10"/>
      <c r="G3" s="11"/>
      <c r="H3" s="9" t="s">
        <v>2</v>
      </c>
      <c r="I3" s="11"/>
    </row>
    <row r="4" s="3" customFormat="1" ht="26" customHeight="1" spans="1:9">
      <c r="A4" s="12" t="s">
        <v>3</v>
      </c>
      <c r="B4" s="12" t="s">
        <v>4</v>
      </c>
      <c r="C4" s="13" t="s">
        <v>5</v>
      </c>
      <c r="D4" s="14"/>
      <c r="E4" s="14"/>
      <c r="F4" s="15"/>
      <c r="G4" s="12" t="s">
        <v>6</v>
      </c>
      <c r="H4" s="16" t="s">
        <v>7</v>
      </c>
      <c r="I4" s="16" t="s">
        <v>8</v>
      </c>
    </row>
    <row r="5" s="3" customFormat="1" ht="27" customHeight="1" spans="1:9">
      <c r="A5" s="17"/>
      <c r="B5" s="17"/>
      <c r="C5" s="12" t="s">
        <v>9</v>
      </c>
      <c r="D5" s="12" t="s">
        <v>10</v>
      </c>
      <c r="E5" s="12" t="s">
        <v>11</v>
      </c>
      <c r="F5" s="12" t="s">
        <v>12</v>
      </c>
      <c r="G5" s="17"/>
      <c r="H5" s="18"/>
      <c r="I5" s="18"/>
    </row>
    <row r="6" s="3" customFormat="1" ht="20.1" customHeight="1" spans="1:9">
      <c r="A6" s="12" t="s">
        <v>13</v>
      </c>
      <c r="B6" s="19"/>
      <c r="C6" s="17">
        <f t="shared" ref="C6:C34" si="0">SUM(D6,E6,F6)</f>
        <v>5261</v>
      </c>
      <c r="D6" s="17">
        <f t="shared" ref="D6:F6" si="1">SUM(D7,D8,D14,D18,D24,D28)</f>
        <v>1611</v>
      </c>
      <c r="E6" s="17">
        <f t="shared" si="1"/>
        <v>1776</v>
      </c>
      <c r="F6" s="17">
        <f t="shared" si="1"/>
        <v>1874</v>
      </c>
      <c r="G6" s="17">
        <f>1.5*C6</f>
        <v>7891.5</v>
      </c>
      <c r="H6" s="20">
        <f>SUM(H7,H8,H14,H18,H24,H28)</f>
        <v>5512</v>
      </c>
      <c r="I6" s="20">
        <f t="shared" ref="I6:I34" si="2">G6-H6</f>
        <v>2379.5</v>
      </c>
    </row>
    <row r="7" s="3" customFormat="1" ht="20.1" customHeight="1" spans="1:9">
      <c r="A7" s="19" t="s">
        <v>14</v>
      </c>
      <c r="B7" s="21" t="s">
        <v>15</v>
      </c>
      <c r="C7" s="19">
        <f t="shared" si="0"/>
        <v>170</v>
      </c>
      <c r="D7" s="19">
        <v>38</v>
      </c>
      <c r="E7" s="22">
        <v>46</v>
      </c>
      <c r="F7" s="22">
        <v>86</v>
      </c>
      <c r="G7" s="19">
        <f>ROUND(1.5*C7,2)</f>
        <v>255</v>
      </c>
      <c r="H7" s="23">
        <v>163</v>
      </c>
      <c r="I7" s="23">
        <f t="shared" si="2"/>
        <v>92</v>
      </c>
    </row>
    <row r="8" s="3" customFormat="1" ht="20.1" customHeight="1" spans="1:9">
      <c r="A8" s="19" t="s">
        <v>16</v>
      </c>
      <c r="B8" s="24" t="s">
        <v>9</v>
      </c>
      <c r="C8" s="17">
        <f t="shared" si="0"/>
        <v>1105</v>
      </c>
      <c r="D8" s="17">
        <f t="shared" ref="D8:F8" si="3">SUM(D9:D13)</f>
        <v>311</v>
      </c>
      <c r="E8" s="17">
        <f t="shared" si="3"/>
        <v>362</v>
      </c>
      <c r="F8" s="17">
        <f t="shared" si="3"/>
        <v>432</v>
      </c>
      <c r="G8" s="17">
        <f>1.5*C8</f>
        <v>1657.5</v>
      </c>
      <c r="H8" s="20">
        <f>SUM(H9:H13)</f>
        <v>1099</v>
      </c>
      <c r="I8" s="20">
        <f t="shared" si="2"/>
        <v>558.5</v>
      </c>
    </row>
    <row r="9" s="3" customFormat="1" ht="20.1" customHeight="1" spans="1:9">
      <c r="A9" s="19"/>
      <c r="B9" s="21" t="s">
        <v>17</v>
      </c>
      <c r="C9" s="19">
        <f t="shared" si="0"/>
        <v>188</v>
      </c>
      <c r="D9" s="19">
        <v>32</v>
      </c>
      <c r="E9" s="19">
        <v>76</v>
      </c>
      <c r="F9" s="19">
        <v>80</v>
      </c>
      <c r="G9" s="19">
        <f>ROUND(1.5*C9,2)</f>
        <v>282</v>
      </c>
      <c r="H9" s="23">
        <v>198</v>
      </c>
      <c r="I9" s="23">
        <f t="shared" si="2"/>
        <v>84</v>
      </c>
    </row>
    <row r="10" s="3" customFormat="1" ht="20.1" customHeight="1" spans="1:9">
      <c r="A10" s="19"/>
      <c r="B10" s="21" t="s">
        <v>18</v>
      </c>
      <c r="C10" s="19">
        <f t="shared" si="0"/>
        <v>217</v>
      </c>
      <c r="D10" s="19">
        <v>66</v>
      </c>
      <c r="E10" s="19">
        <v>78</v>
      </c>
      <c r="F10" s="19">
        <v>73</v>
      </c>
      <c r="G10" s="19">
        <f>ROUND(1.5*C10,2)</f>
        <v>325.5</v>
      </c>
      <c r="H10" s="23">
        <v>233</v>
      </c>
      <c r="I10" s="23">
        <f t="shared" si="2"/>
        <v>92.5</v>
      </c>
    </row>
    <row r="11" s="3" customFormat="1" ht="20.1" customHeight="1" spans="1:9">
      <c r="A11" s="19"/>
      <c r="B11" s="21" t="s">
        <v>19</v>
      </c>
      <c r="C11" s="19">
        <f t="shared" si="0"/>
        <v>366</v>
      </c>
      <c r="D11" s="19">
        <v>113</v>
      </c>
      <c r="E11" s="19">
        <v>117</v>
      </c>
      <c r="F11" s="19">
        <v>136</v>
      </c>
      <c r="G11" s="19">
        <f>ROUND(1.5*C11,2)</f>
        <v>549</v>
      </c>
      <c r="H11" s="23">
        <v>369</v>
      </c>
      <c r="I11" s="23">
        <f t="shared" si="2"/>
        <v>180</v>
      </c>
    </row>
    <row r="12" s="3" customFormat="1" ht="20.1" customHeight="1" spans="1:9">
      <c r="A12" s="19"/>
      <c r="B12" s="21" t="s">
        <v>20</v>
      </c>
      <c r="C12" s="19">
        <f t="shared" si="0"/>
        <v>164</v>
      </c>
      <c r="D12" s="19">
        <v>50</v>
      </c>
      <c r="E12" s="19">
        <v>47</v>
      </c>
      <c r="F12" s="19">
        <v>67</v>
      </c>
      <c r="G12" s="19">
        <f>ROUND(1.5*C12,2)</f>
        <v>246</v>
      </c>
      <c r="H12" s="23">
        <v>153</v>
      </c>
      <c r="I12" s="23">
        <f t="shared" si="2"/>
        <v>93</v>
      </c>
    </row>
    <row r="13" s="3" customFormat="1" ht="20.1" customHeight="1" spans="1:9">
      <c r="A13" s="19"/>
      <c r="B13" s="21" t="s">
        <v>21</v>
      </c>
      <c r="C13" s="19">
        <f t="shared" si="0"/>
        <v>170</v>
      </c>
      <c r="D13" s="19">
        <v>50</v>
      </c>
      <c r="E13" s="19">
        <v>44</v>
      </c>
      <c r="F13" s="19">
        <v>76</v>
      </c>
      <c r="G13" s="19">
        <f>ROUND(1.5*C13,2)</f>
        <v>255</v>
      </c>
      <c r="H13" s="23">
        <v>146</v>
      </c>
      <c r="I13" s="23">
        <f t="shared" si="2"/>
        <v>109</v>
      </c>
    </row>
    <row r="14" s="3" customFormat="1" ht="20.1" customHeight="1" spans="1:9">
      <c r="A14" s="19" t="s">
        <v>22</v>
      </c>
      <c r="B14" s="24" t="s">
        <v>9</v>
      </c>
      <c r="C14" s="17">
        <f t="shared" si="0"/>
        <v>916</v>
      </c>
      <c r="D14" s="17">
        <f t="shared" ref="D14:F14" si="4">SUM(D15:D17)</f>
        <v>366</v>
      </c>
      <c r="E14" s="17">
        <f t="shared" si="4"/>
        <v>315</v>
      </c>
      <c r="F14" s="17">
        <f t="shared" si="4"/>
        <v>235</v>
      </c>
      <c r="G14" s="17">
        <f>1.5*C14</f>
        <v>1374</v>
      </c>
      <c r="H14" s="20">
        <f>SUM(H15:H17)</f>
        <v>1053</v>
      </c>
      <c r="I14" s="20">
        <f t="shared" si="2"/>
        <v>321</v>
      </c>
    </row>
    <row r="15" s="3" customFormat="1" ht="20.1" customHeight="1" spans="1:9">
      <c r="A15" s="19"/>
      <c r="B15" s="21" t="s">
        <v>23</v>
      </c>
      <c r="C15" s="19">
        <f t="shared" si="0"/>
        <v>190</v>
      </c>
      <c r="D15" s="19">
        <v>62</v>
      </c>
      <c r="E15" s="19">
        <v>49</v>
      </c>
      <c r="F15" s="19">
        <v>79</v>
      </c>
      <c r="G15" s="19">
        <f>ROUND(1.5*C15,2)</f>
        <v>285</v>
      </c>
      <c r="H15" s="23">
        <v>172</v>
      </c>
      <c r="I15" s="23">
        <f t="shared" si="2"/>
        <v>113</v>
      </c>
    </row>
    <row r="16" s="3" customFormat="1" ht="20.1" customHeight="1" spans="1:9">
      <c r="A16" s="19"/>
      <c r="B16" s="21" t="s">
        <v>24</v>
      </c>
      <c r="C16" s="19">
        <f t="shared" si="0"/>
        <v>488</v>
      </c>
      <c r="D16" s="19">
        <v>193</v>
      </c>
      <c r="E16" s="19">
        <v>195</v>
      </c>
      <c r="F16" s="19">
        <v>100</v>
      </c>
      <c r="G16" s="19">
        <f>ROUND(1.5*C16,2)</f>
        <v>732</v>
      </c>
      <c r="H16" s="23">
        <v>614</v>
      </c>
      <c r="I16" s="23">
        <f t="shared" si="2"/>
        <v>118</v>
      </c>
    </row>
    <row r="17" s="3" customFormat="1" ht="20.1" customHeight="1" spans="1:9">
      <c r="A17" s="19"/>
      <c r="B17" s="21" t="s">
        <v>25</v>
      </c>
      <c r="C17" s="19">
        <f t="shared" si="0"/>
        <v>238</v>
      </c>
      <c r="D17" s="19">
        <v>111</v>
      </c>
      <c r="E17" s="19">
        <v>71</v>
      </c>
      <c r="F17" s="19">
        <v>56</v>
      </c>
      <c r="G17" s="19">
        <f>ROUND(1.5*C17,2)</f>
        <v>357</v>
      </c>
      <c r="H17" s="23">
        <v>267</v>
      </c>
      <c r="I17" s="23">
        <f t="shared" si="2"/>
        <v>90</v>
      </c>
    </row>
    <row r="18" s="3" customFormat="1" ht="20.1" customHeight="1" spans="1:9">
      <c r="A18" s="19" t="s">
        <v>26</v>
      </c>
      <c r="B18" s="24" t="s">
        <v>9</v>
      </c>
      <c r="C18" s="17">
        <f t="shared" si="0"/>
        <v>1148</v>
      </c>
      <c r="D18" s="17">
        <f t="shared" ref="D18:F18" si="5">SUM(D19:D23)</f>
        <v>261</v>
      </c>
      <c r="E18" s="17">
        <f t="shared" si="5"/>
        <v>425</v>
      </c>
      <c r="F18" s="17">
        <f t="shared" si="5"/>
        <v>462</v>
      </c>
      <c r="G18" s="17">
        <f>1.5*C18</f>
        <v>1722</v>
      </c>
      <c r="H18" s="20">
        <f>SUM(H19:H23)</f>
        <v>1179</v>
      </c>
      <c r="I18" s="20">
        <f t="shared" si="2"/>
        <v>543</v>
      </c>
    </row>
    <row r="19" s="3" customFormat="1" ht="20.1" customHeight="1" spans="1:9">
      <c r="A19" s="19"/>
      <c r="B19" s="21" t="s">
        <v>27</v>
      </c>
      <c r="C19" s="19">
        <f t="shared" si="0"/>
        <v>393</v>
      </c>
      <c r="D19" s="19">
        <v>108</v>
      </c>
      <c r="E19" s="19">
        <v>172</v>
      </c>
      <c r="F19" s="19">
        <v>113</v>
      </c>
      <c r="G19" s="19">
        <f>ROUND(1.5*C19,2)</f>
        <v>589.5</v>
      </c>
      <c r="H19" s="23">
        <v>480</v>
      </c>
      <c r="I19" s="23">
        <f t="shared" si="2"/>
        <v>109.5</v>
      </c>
    </row>
    <row r="20" s="3" customFormat="1" ht="20.1" customHeight="1" spans="1:9">
      <c r="A20" s="19"/>
      <c r="B20" s="21" t="s">
        <v>28</v>
      </c>
      <c r="C20" s="19">
        <f t="shared" si="0"/>
        <v>218</v>
      </c>
      <c r="D20" s="19">
        <v>52</v>
      </c>
      <c r="E20" s="19">
        <v>69</v>
      </c>
      <c r="F20" s="19">
        <v>97</v>
      </c>
      <c r="G20" s="19">
        <f>ROUND(1.5*C20,2)</f>
        <v>327</v>
      </c>
      <c r="H20" s="23">
        <v>204</v>
      </c>
      <c r="I20" s="23">
        <f t="shared" si="2"/>
        <v>123</v>
      </c>
    </row>
    <row r="21" s="3" customFormat="1" ht="20.1" customHeight="1" spans="1:9">
      <c r="A21" s="19"/>
      <c r="B21" s="21" t="s">
        <v>29</v>
      </c>
      <c r="C21" s="19">
        <f t="shared" si="0"/>
        <v>119</v>
      </c>
      <c r="D21" s="19">
        <v>12</v>
      </c>
      <c r="E21" s="19">
        <v>42</v>
      </c>
      <c r="F21" s="19">
        <v>65</v>
      </c>
      <c r="G21" s="19">
        <f>ROUND(1.5*C21,2)</f>
        <v>178.5</v>
      </c>
      <c r="H21" s="23">
        <v>103</v>
      </c>
      <c r="I21" s="23">
        <f t="shared" si="2"/>
        <v>75.5</v>
      </c>
    </row>
    <row r="22" s="3" customFormat="1" ht="20.1" customHeight="1" spans="1:9">
      <c r="A22" s="19"/>
      <c r="B22" s="21" t="s">
        <v>30</v>
      </c>
      <c r="C22" s="19">
        <f t="shared" si="0"/>
        <v>217</v>
      </c>
      <c r="D22" s="19">
        <v>53</v>
      </c>
      <c r="E22" s="19">
        <v>68</v>
      </c>
      <c r="F22" s="19">
        <v>96</v>
      </c>
      <c r="G22" s="19">
        <f>ROUND(1.5*C22,2)</f>
        <v>325.5</v>
      </c>
      <c r="H22" s="23">
        <v>198</v>
      </c>
      <c r="I22" s="23">
        <f t="shared" si="2"/>
        <v>127.5</v>
      </c>
    </row>
    <row r="23" s="3" customFormat="1" ht="20.1" customHeight="1" spans="1:9">
      <c r="A23" s="19"/>
      <c r="B23" s="21" t="s">
        <v>31</v>
      </c>
      <c r="C23" s="19">
        <f t="shared" si="0"/>
        <v>201</v>
      </c>
      <c r="D23" s="19">
        <v>36</v>
      </c>
      <c r="E23" s="19">
        <v>74</v>
      </c>
      <c r="F23" s="19">
        <v>91</v>
      </c>
      <c r="G23" s="19">
        <f>ROUND(1.5*C23,2)</f>
        <v>301.5</v>
      </c>
      <c r="H23" s="23">
        <v>194</v>
      </c>
      <c r="I23" s="23">
        <f t="shared" si="2"/>
        <v>107.5</v>
      </c>
    </row>
    <row r="24" s="3" customFormat="1" ht="20.1" customHeight="1" spans="1:9">
      <c r="A24" s="19" t="s">
        <v>32</v>
      </c>
      <c r="B24" s="24" t="s">
        <v>9</v>
      </c>
      <c r="C24" s="17">
        <f t="shared" si="0"/>
        <v>628</v>
      </c>
      <c r="D24" s="17">
        <f t="shared" ref="D24:F24" si="6">SUM(D25:D27)</f>
        <v>230</v>
      </c>
      <c r="E24" s="17">
        <f t="shared" si="6"/>
        <v>215</v>
      </c>
      <c r="F24" s="17">
        <f t="shared" si="6"/>
        <v>183</v>
      </c>
      <c r="G24" s="17">
        <f>1.5*C24</f>
        <v>942</v>
      </c>
      <c r="H24" s="20">
        <f>SUM(H25:H27)</f>
        <v>712</v>
      </c>
      <c r="I24" s="20">
        <f t="shared" si="2"/>
        <v>230</v>
      </c>
    </row>
    <row r="25" s="3" customFormat="1" ht="20.1" customHeight="1" spans="1:9">
      <c r="A25" s="25"/>
      <c r="B25" s="21" t="s">
        <v>33</v>
      </c>
      <c r="C25" s="19">
        <f t="shared" si="0"/>
        <v>201</v>
      </c>
      <c r="D25" s="19">
        <v>79</v>
      </c>
      <c r="E25" s="19">
        <v>58</v>
      </c>
      <c r="F25" s="19">
        <v>64</v>
      </c>
      <c r="G25" s="19">
        <f>ROUND(1.5*C25,2)</f>
        <v>301.5</v>
      </c>
      <c r="H25" s="23">
        <v>206</v>
      </c>
      <c r="I25" s="23">
        <f t="shared" si="2"/>
        <v>95.5</v>
      </c>
    </row>
    <row r="26" s="3" customFormat="1" ht="20.1" customHeight="1" spans="1:9">
      <c r="A26" s="25"/>
      <c r="B26" s="21" t="s">
        <v>34</v>
      </c>
      <c r="C26" s="19">
        <f t="shared" si="0"/>
        <v>156</v>
      </c>
      <c r="D26" s="19">
        <v>48</v>
      </c>
      <c r="E26" s="19">
        <v>59</v>
      </c>
      <c r="F26" s="19">
        <v>49</v>
      </c>
      <c r="G26" s="19">
        <f>ROUND(1.5*C26,2)</f>
        <v>234</v>
      </c>
      <c r="H26" s="23">
        <v>180</v>
      </c>
      <c r="I26" s="23">
        <f t="shared" si="2"/>
        <v>54</v>
      </c>
    </row>
    <row r="27" s="3" customFormat="1" ht="20.1" customHeight="1" spans="1:9">
      <c r="A27" s="25"/>
      <c r="B27" s="21" t="s">
        <v>35</v>
      </c>
      <c r="C27" s="19">
        <f t="shared" si="0"/>
        <v>271</v>
      </c>
      <c r="D27" s="19">
        <v>103</v>
      </c>
      <c r="E27" s="19">
        <v>98</v>
      </c>
      <c r="F27" s="19">
        <v>70</v>
      </c>
      <c r="G27" s="19">
        <f>ROUND(1.5*C27,2)</f>
        <v>406.5</v>
      </c>
      <c r="H27" s="23">
        <v>326</v>
      </c>
      <c r="I27" s="23">
        <f t="shared" si="2"/>
        <v>80.5</v>
      </c>
    </row>
    <row r="28" s="3" customFormat="1" ht="20.1" customHeight="1" spans="1:9">
      <c r="A28" s="19" t="s">
        <v>36</v>
      </c>
      <c r="B28" s="24" t="s">
        <v>9</v>
      </c>
      <c r="C28" s="17">
        <f t="shared" si="0"/>
        <v>1294</v>
      </c>
      <c r="D28" s="17">
        <f t="shared" ref="D28:F28" si="7">SUM(D29:D34)</f>
        <v>405</v>
      </c>
      <c r="E28" s="17">
        <f t="shared" si="7"/>
        <v>413</v>
      </c>
      <c r="F28" s="17">
        <f t="shared" si="7"/>
        <v>476</v>
      </c>
      <c r="G28" s="17">
        <f>1.5*C28</f>
        <v>1941</v>
      </c>
      <c r="H28" s="20">
        <f>SUM(H29:H34)</f>
        <v>1306</v>
      </c>
      <c r="I28" s="20">
        <f t="shared" si="2"/>
        <v>635</v>
      </c>
    </row>
    <row r="29" s="3" customFormat="1" ht="20.1" customHeight="1" spans="1:9">
      <c r="A29" s="25"/>
      <c r="B29" s="21" t="s">
        <v>37</v>
      </c>
      <c r="C29" s="19">
        <f t="shared" si="0"/>
        <v>373</v>
      </c>
      <c r="D29" s="19">
        <v>113</v>
      </c>
      <c r="E29" s="19">
        <v>133</v>
      </c>
      <c r="F29" s="19">
        <v>127</v>
      </c>
      <c r="G29" s="19">
        <f t="shared" ref="G29:G34" si="8">ROUND(1.5*C29,2)</f>
        <v>559.5</v>
      </c>
      <c r="H29" s="23">
        <v>406</v>
      </c>
      <c r="I29" s="23">
        <f t="shared" si="2"/>
        <v>153.5</v>
      </c>
    </row>
    <row r="30" s="3" customFormat="1" ht="20.1" customHeight="1" spans="1:9">
      <c r="A30" s="19"/>
      <c r="B30" s="21" t="s">
        <v>38</v>
      </c>
      <c r="C30" s="19">
        <f t="shared" si="0"/>
        <v>254</v>
      </c>
      <c r="D30" s="19">
        <v>80</v>
      </c>
      <c r="E30" s="19">
        <v>77</v>
      </c>
      <c r="F30" s="19">
        <v>97</v>
      </c>
      <c r="G30" s="19">
        <f t="shared" si="8"/>
        <v>381</v>
      </c>
      <c r="H30" s="23">
        <v>246</v>
      </c>
      <c r="I30" s="23">
        <f t="shared" si="2"/>
        <v>135</v>
      </c>
    </row>
    <row r="31" s="3" customFormat="1" ht="20.1" customHeight="1" spans="1:9">
      <c r="A31" s="19"/>
      <c r="B31" s="21" t="s">
        <v>39</v>
      </c>
      <c r="C31" s="19">
        <f t="shared" si="0"/>
        <v>165</v>
      </c>
      <c r="D31" s="19">
        <v>54</v>
      </c>
      <c r="E31" s="19">
        <v>57</v>
      </c>
      <c r="F31" s="19">
        <v>54</v>
      </c>
      <c r="G31" s="19">
        <f t="shared" si="8"/>
        <v>247.5</v>
      </c>
      <c r="H31" s="23">
        <v>181</v>
      </c>
      <c r="I31" s="23">
        <f t="shared" si="2"/>
        <v>66.5</v>
      </c>
    </row>
    <row r="32" s="3" customFormat="1" ht="20.1" customHeight="1" spans="1:9">
      <c r="A32" s="19"/>
      <c r="B32" s="21" t="s">
        <v>40</v>
      </c>
      <c r="C32" s="19">
        <f t="shared" si="0"/>
        <v>208</v>
      </c>
      <c r="D32" s="19">
        <v>71</v>
      </c>
      <c r="E32" s="19">
        <v>62</v>
      </c>
      <c r="F32" s="19">
        <v>75</v>
      </c>
      <c r="G32" s="19">
        <f t="shared" si="8"/>
        <v>312</v>
      </c>
      <c r="H32" s="23">
        <v>205</v>
      </c>
      <c r="I32" s="23">
        <f t="shared" si="2"/>
        <v>107</v>
      </c>
    </row>
    <row r="33" s="3" customFormat="1" ht="20.1" customHeight="1" spans="1:9">
      <c r="A33" s="19"/>
      <c r="B33" s="21" t="s">
        <v>41</v>
      </c>
      <c r="C33" s="19">
        <f t="shared" si="0"/>
        <v>207</v>
      </c>
      <c r="D33" s="19">
        <v>58</v>
      </c>
      <c r="E33" s="19">
        <v>59</v>
      </c>
      <c r="F33" s="19">
        <v>90</v>
      </c>
      <c r="G33" s="19">
        <f t="shared" si="8"/>
        <v>310.5</v>
      </c>
      <c r="H33" s="23">
        <v>185</v>
      </c>
      <c r="I33" s="23">
        <f t="shared" si="2"/>
        <v>125.5</v>
      </c>
    </row>
    <row r="34" s="3" customFormat="1" ht="20.1" customHeight="1" spans="1:9">
      <c r="A34" s="19"/>
      <c r="B34" s="21" t="s">
        <v>42</v>
      </c>
      <c r="C34" s="19">
        <f t="shared" si="0"/>
        <v>87</v>
      </c>
      <c r="D34" s="19">
        <v>29</v>
      </c>
      <c r="E34" s="19">
        <v>25</v>
      </c>
      <c r="F34" s="19">
        <v>33</v>
      </c>
      <c r="G34" s="19">
        <f t="shared" si="8"/>
        <v>130.5</v>
      </c>
      <c r="H34" s="23">
        <v>83</v>
      </c>
      <c r="I34" s="23">
        <f t="shared" si="2"/>
        <v>47.5</v>
      </c>
    </row>
  </sheetData>
  <mergeCells count="15">
    <mergeCell ref="A1:B1"/>
    <mergeCell ref="A2:I2"/>
    <mergeCell ref="H3:I3"/>
    <mergeCell ref="C4:F4"/>
    <mergeCell ref="A6:B6"/>
    <mergeCell ref="A4:A5"/>
    <mergeCell ref="A8:A13"/>
    <mergeCell ref="A14:A17"/>
    <mergeCell ref="A18:A23"/>
    <mergeCell ref="A24:A27"/>
    <mergeCell ref="A28:A34"/>
    <mergeCell ref="B4:B5"/>
    <mergeCell ref="G4:G5"/>
    <mergeCell ref="H4:H5"/>
    <mergeCell ref="I4:I5"/>
  </mergeCells>
  <pageMargins left="0.699305555555556" right="0.699305555555556" top="0.75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崔彦</cp:lastModifiedBy>
  <dcterms:created xsi:type="dcterms:W3CDTF">2017-05-26T03:04:00Z</dcterms:created>
  <cp:lastPrinted>2018-06-05T02:14:00Z</cp:lastPrinted>
  <dcterms:modified xsi:type="dcterms:W3CDTF">2020-04-27T03:21:41Z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