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70" windowHeight="12045" activeTab="2"/>
  </bookViews>
  <sheets>
    <sheet name="附件1" sheetId="13" r:id="rId1"/>
    <sheet name="附件2" sheetId="11" r:id="rId2"/>
    <sheet name="附件3" sheetId="10" r:id="rId3"/>
    <sheet name="附件4" sheetId="14" r:id="rId4"/>
  </sheets>
  <definedNames>
    <definedName name="_xlnm.Print_Titles" localSheetId="0">附件1!$4:$5</definedName>
    <definedName name="_xlnm.Print_Titles" localSheetId="1">附件2!$3:$4</definedName>
    <definedName name="_xlnm.Print_Titles" localSheetId="3">附件4!$9:$9</definedName>
  </definedNames>
  <calcPr calcId="144525"/>
  <oleSize ref="A1:Q56"/>
</workbook>
</file>

<file path=xl/sharedStrings.xml><?xml version="1.0" encoding="utf-8"?>
<sst xmlns="http://schemas.openxmlformats.org/spreadsheetml/2006/main" count="257">
  <si>
    <t>附件1</t>
  </si>
  <si>
    <t>2019年中央财政林业改革发展资金安排表</t>
  </si>
  <si>
    <t>单位：万元</t>
  </si>
  <si>
    <t>单位</t>
  </si>
  <si>
    <t>补助资金</t>
  </si>
  <si>
    <t>备注</t>
  </si>
  <si>
    <t>预算
科目</t>
  </si>
  <si>
    <t>合计</t>
  </si>
  <si>
    <t>一、森林资源培育</t>
  </si>
  <si>
    <t>二、森林资源保护</t>
  </si>
  <si>
    <t>三、林业经济发展</t>
  </si>
  <si>
    <t>一、福州市</t>
  </si>
  <si>
    <t>款列“21302林业”
预算科目</t>
  </si>
  <si>
    <t>市本级</t>
  </si>
  <si>
    <t>由福州市分解下达</t>
  </si>
  <si>
    <t>长乐区</t>
  </si>
  <si>
    <t>二、宁德市</t>
  </si>
  <si>
    <t>由宁德市分解下达</t>
  </si>
  <si>
    <t>柘荣县</t>
  </si>
  <si>
    <t>三、莆田市</t>
  </si>
  <si>
    <t>由莆田市分解下达</t>
  </si>
  <si>
    <t>四、泉州市</t>
  </si>
  <si>
    <t>由泉州市分解下达</t>
  </si>
  <si>
    <t>安溪县</t>
  </si>
  <si>
    <t>永春县</t>
  </si>
  <si>
    <t>德化县</t>
  </si>
  <si>
    <t>五、漳州市</t>
  </si>
  <si>
    <t>由漳州市分解下达</t>
  </si>
  <si>
    <t>六、龙岩市</t>
  </si>
  <si>
    <t>由龙岩市分解下达</t>
  </si>
  <si>
    <t>长汀县</t>
  </si>
  <si>
    <t>武平县</t>
  </si>
  <si>
    <t>漳平市</t>
  </si>
  <si>
    <t>七、三明市</t>
  </si>
  <si>
    <t>由三明市分解下达</t>
  </si>
  <si>
    <t>永安市</t>
  </si>
  <si>
    <t>将乐县</t>
  </si>
  <si>
    <t>建宁县</t>
  </si>
  <si>
    <t>八、南平市</t>
  </si>
  <si>
    <t>由南平市分解下达</t>
  </si>
  <si>
    <t>延平区</t>
  </si>
  <si>
    <t>建瓯县</t>
  </si>
  <si>
    <t>光泽县</t>
  </si>
  <si>
    <t>政和县</t>
  </si>
  <si>
    <t>九、平潭综合实验区</t>
  </si>
  <si>
    <t>附件2</t>
  </si>
  <si>
    <t>2019年中央财政林业改革发展资金安排明细表
（森林资源保护-生物多样性保护）</t>
  </si>
  <si>
    <t>有关市、县（区）</t>
  </si>
  <si>
    <t>项目单位</t>
  </si>
  <si>
    <t>建设内容</t>
  </si>
  <si>
    <t>一、湿地补助</t>
  </si>
  <si>
    <t>小计</t>
  </si>
  <si>
    <t>（一）福州市</t>
  </si>
  <si>
    <t>长乐闽江河口湿地国家级自然保护区</t>
  </si>
  <si>
    <t>湿地生态效益补偿</t>
  </si>
  <si>
    <t>（二）泉州市</t>
  </si>
  <si>
    <t>永春桃溪国家湿地公园</t>
  </si>
  <si>
    <t>湿地保护与恢复</t>
  </si>
  <si>
    <t>（三）漳州市</t>
  </si>
  <si>
    <t>漳江口红树林国家级自然保护区</t>
  </si>
  <si>
    <t>（四）龙岩市</t>
  </si>
  <si>
    <t>长汀汀江国家湿地公园</t>
  </si>
  <si>
    <t>武平中山河国家湿地公园</t>
  </si>
  <si>
    <t>漳平南洋国家湿地公园</t>
  </si>
  <si>
    <t>（五）三明市</t>
  </si>
  <si>
    <t>永安龙头国家湿地公园</t>
  </si>
  <si>
    <t>建宁闽江源国家湿地公园</t>
  </si>
  <si>
    <t>（六）南平市</t>
  </si>
  <si>
    <t>政和念山国家湿地公园</t>
  </si>
  <si>
    <t>二、野生动植物保护（珍稀濒危野生动植物保护）补助</t>
  </si>
  <si>
    <t>（一）南平市</t>
  </si>
  <si>
    <t>建瓯万木林省级自然保护区</t>
  </si>
  <si>
    <t>福建含笑、猕猴等珍稀濒危野生动植物保护</t>
  </si>
  <si>
    <t>三、自然保护区补助</t>
  </si>
  <si>
    <t>（一）泉州市</t>
  </si>
  <si>
    <t>戴云山国家级自然保护区</t>
  </si>
  <si>
    <t>（二）龙岩市</t>
  </si>
  <si>
    <t>梅花山国家级自然保护区</t>
  </si>
  <si>
    <t>汀江源国家级自然保护区</t>
  </si>
  <si>
    <t>（三）三明市</t>
  </si>
  <si>
    <t>天宝岩国家级自然保护区</t>
  </si>
  <si>
    <t>龙栖山国家级自然保护区</t>
  </si>
  <si>
    <t>闽江源国家级自然保护区</t>
  </si>
  <si>
    <t>（四）南平市</t>
  </si>
  <si>
    <t>茫荡山国家级自然保护区</t>
  </si>
  <si>
    <t>附件3</t>
  </si>
  <si>
    <t>2019年中央财政林业改革发展资金安排明细表
（林业经济发展-林业科技补助）</t>
  </si>
  <si>
    <t>有关市、县</t>
  </si>
  <si>
    <t>一、宁德市</t>
  </si>
  <si>
    <t>（一）柘荣县</t>
  </si>
  <si>
    <t>柘荣县林业科学技术推广站</t>
  </si>
  <si>
    <t>黄花倒水莲高效繁育及林下栽培技术推广与示范</t>
  </si>
  <si>
    <t>二、泉州市</t>
  </si>
  <si>
    <t>（一）安溪县</t>
  </si>
  <si>
    <t>安溪县林业科技管理站</t>
  </si>
  <si>
    <t>毛竹林地土壤肥力保持及高效培育技术示范</t>
  </si>
  <si>
    <t>（二）德化县</t>
  </si>
  <si>
    <t>德化县国有生态林场</t>
  </si>
  <si>
    <t>灵芝菌棒生产与林下栽培管理技术推广示范</t>
  </si>
  <si>
    <t>三、三明市</t>
  </si>
  <si>
    <t>（一）将乐县</t>
  </si>
  <si>
    <t>将乐县林业科技推广中心</t>
  </si>
  <si>
    <t>杉木良种高效栽培推广示范</t>
  </si>
  <si>
    <t>四、南平市</t>
  </si>
  <si>
    <t>（一）光泽县</t>
  </si>
  <si>
    <t>福建省光泽县苗圃</t>
  </si>
  <si>
    <t>多花黄精林下栽培技术示范</t>
  </si>
  <si>
    <t>附件4</t>
  </si>
  <si>
    <r>
      <rPr>
        <b/>
        <sz val="16"/>
        <rFont val="宋体"/>
        <charset val="134"/>
      </rPr>
      <t xml:space="preserve">中央财政林业专项资金绩效目标表
</t>
    </r>
    <r>
      <rPr>
        <b/>
        <sz val="14"/>
        <rFont val="宋体"/>
        <charset val="134"/>
      </rPr>
      <t>（2019年度）</t>
    </r>
  </si>
  <si>
    <t>项目名称</t>
  </si>
  <si>
    <t>中央财政林业改革发展资金及林业生态保护恢复资金</t>
  </si>
  <si>
    <t>补助区域</t>
  </si>
  <si>
    <t>福建省
各设区市</t>
  </si>
  <si>
    <t>有关说明</t>
  </si>
  <si>
    <t>中央主管部门</t>
  </si>
  <si>
    <t>财政部、国家林业和草原局</t>
  </si>
  <si>
    <t>1.本次下达的绩效目标为2019年度中央财政林业专项资金绩效目标；
2.绩效目标值中福建省各指标值为国家下达指标值，部分指标因与我省实际情况存在差异和部分下达省属单位指标值，故与分解设区市小计值存在不同；
3.天然林资源管护补助标准和公益林管护补助标准暂未下达，待与资金正式下达时一并下达。</t>
  </si>
  <si>
    <t>省级财政部门</t>
  </si>
  <si>
    <t>福建省财政厅</t>
  </si>
  <si>
    <t>省级林业和草原主管部门</t>
  </si>
  <si>
    <t>福建省林业局</t>
  </si>
  <si>
    <t>设区市财政部门</t>
  </si>
  <si>
    <t>各设区市财政局</t>
  </si>
  <si>
    <t>设区市林业主管部门</t>
  </si>
  <si>
    <t>各设区市林业局</t>
  </si>
  <si>
    <t>中央补助金额</t>
  </si>
  <si>
    <t>福建省合计127697万元，其中：林业改革发展资金95116万元，林业生态保护恢复资金32581万元</t>
  </si>
  <si>
    <t>总体目标</t>
  </si>
  <si>
    <t xml:space="preserve">目标1：推进天然商品乔木林停伐工作，对2223.07万亩国家级公益林实施补助，促进林区稳定；
目标2：计划培育林木良种苗木3200万株，国家重点林木良种基地和国家林木种质资源库面积达3.7万亩；
目标3：计划完成造林面积30.62万亩，森林抚育面积65.5万亩，改善林分结构；
目标4：对15个国家级自然保护区、8处湿地开展保护工作，对2处湿地实施补偿；
</t>
  </si>
  <si>
    <t>目标5：计划航空护林任务飞行达372小时，有害生物防治面积达10.92万亩；
目标6：计划实施科技推广示范项目19个；
目标7：全面停止天然商品林采伐。</t>
  </si>
  <si>
    <t>绩效
指标</t>
  </si>
  <si>
    <t>一级
指标</t>
  </si>
  <si>
    <t>二级
指标</t>
  </si>
  <si>
    <t>三级指标</t>
  </si>
  <si>
    <t>指标解释</t>
  </si>
  <si>
    <t>福建省</t>
  </si>
  <si>
    <t>设区市小计</t>
  </si>
  <si>
    <t>南平</t>
  </si>
  <si>
    <t>三明</t>
  </si>
  <si>
    <t>龙岩</t>
  </si>
  <si>
    <t>漳州</t>
  </si>
  <si>
    <t>泉州</t>
  </si>
  <si>
    <t>莆田</t>
  </si>
  <si>
    <t>福州</t>
  </si>
  <si>
    <t>宁德</t>
  </si>
  <si>
    <t>平潭</t>
  </si>
  <si>
    <t>厦门</t>
  </si>
  <si>
    <t>绩
效
指
标</t>
  </si>
  <si>
    <t>产出
指标</t>
  </si>
  <si>
    <t>数量
指标</t>
  </si>
  <si>
    <t>天保工程区外国有天然商品林管护面积（万亩）</t>
  </si>
  <si>
    <t>天保工程区外集体和个人天然商品林管护面积（万亩）</t>
  </si>
  <si>
    <t>国有国家级公益林管护（万亩）</t>
  </si>
  <si>
    <t>集体和个人国家级公益林管护面积（万亩）</t>
  </si>
  <si>
    <t>国家重点林木良种基地和国家林木种质资源库面积（万亩）</t>
  </si>
  <si>
    <t>由国家林草局确认并公布的国家重点林木良种基地和国家林木种质资源库的面积</t>
  </si>
  <si>
    <t>林木良种培育数量（亿株）</t>
  </si>
  <si>
    <t>按资金量计算年度计划培育良种苗木的数量</t>
  </si>
  <si>
    <t>造林面积（万亩）</t>
  </si>
  <si>
    <t>造林任务面积</t>
  </si>
  <si>
    <t>天保工程区外抚育面积（万亩）</t>
  </si>
  <si>
    <t>抚育任务面积</t>
  </si>
  <si>
    <t>湿地生态效益补偿数量（处）</t>
  </si>
  <si>
    <t>2</t>
  </si>
  <si>
    <t>湿地保护与恢复数量（处）</t>
  </si>
  <si>
    <t>8</t>
  </si>
  <si>
    <t>国家级自然保护区保护数量（个）</t>
  </si>
  <si>
    <t>计划航空护林任务飞行时间（小时）</t>
  </si>
  <si>
    <t>全年航期计划飞行小时数，飞行时间包括：巡护飞行、训练飞行、灭火飞行等飞行时间</t>
  </si>
  <si>
    <t>372</t>
  </si>
  <si>
    <t>林业有害生物防治面积（万亩）</t>
  </si>
  <si>
    <t>同一林地内第一次采取防治措施的面积。这里指国家林草局下达我省的松材线虫病疫情除治面积</t>
  </si>
  <si>
    <t>珍稀濒危野生动植物保护项目（个）</t>
  </si>
  <si>
    <t>林业科技推广示范项目数量（个）</t>
  </si>
  <si>
    <t>实施中央财政林业科技推广示范项目数量（个）</t>
  </si>
  <si>
    <t>林业贷款贴息的贷款额（亿元）</t>
  </si>
  <si>
    <t>林业贷款落实情况</t>
  </si>
  <si>
    <t>13.29</t>
  </si>
  <si>
    <t>天保工程区外国有林停伐产量（立方米）</t>
  </si>
  <si>
    <t>质量
指标</t>
  </si>
  <si>
    <t>年度培育的优良种子标准级别</t>
  </si>
  <si>
    <t>种子国家质量分级标准</t>
  </si>
  <si>
    <t>二级</t>
  </si>
  <si>
    <t>年度培育的良种苗木标准级别</t>
  </si>
  <si>
    <t>苗木国家质量分级标准</t>
  </si>
  <si>
    <t>造林完成面积合格率</t>
  </si>
  <si>
    <t>造林合格面积与完成面积之比</t>
  </si>
  <si>
    <t>≥85%</t>
  </si>
  <si>
    <t>森林抚育质量合格率</t>
  </si>
  <si>
    <t>抚育合格面积与完成面积之比</t>
  </si>
  <si>
    <t>≥95%</t>
  </si>
  <si>
    <t>森林航空消防任务完成率</t>
  </si>
  <si>
    <t>全年航期实际飞行小时数/全年航期计划飞行小时数×100%。</t>
  </si>
  <si>
    <t>≥90%</t>
  </si>
  <si>
    <t>主要林业有害生物成灾率</t>
  </si>
  <si>
    <t>主要林业有害生物成灾面积占寄主面积的千分比</t>
  </si>
  <si>
    <t>≤0.45%</t>
  </si>
  <si>
    <r>
      <rPr>
        <sz val="9"/>
        <rFont val="宋体"/>
        <charset val="134"/>
      </rPr>
      <t>≤3.8</t>
    </r>
    <r>
      <rPr>
        <sz val="9"/>
        <rFont val="宋体"/>
        <charset val="134"/>
      </rPr>
      <t>‰</t>
    </r>
  </si>
  <si>
    <r>
      <rPr>
        <sz val="9"/>
        <rFont val="宋体"/>
        <charset val="134"/>
      </rPr>
      <t>≤3</t>
    </r>
    <r>
      <rPr>
        <sz val="9"/>
        <rFont val="宋体"/>
        <charset val="134"/>
      </rPr>
      <t>‰</t>
    </r>
  </si>
  <si>
    <t>≤4.2‰</t>
  </si>
  <si>
    <t>林业科技成果示范及熟化效果</t>
  </si>
  <si>
    <t>林业科技推广示范项目所依托成果技术成熟度</t>
  </si>
  <si>
    <t>林科技推广标准化示范区项目标准使用率</t>
  </si>
  <si>
    <t>时效
指标</t>
  </si>
  <si>
    <t>天然林资源管护当期任务完成率</t>
  </si>
  <si>
    <t>国家级公益林当期任务完成率</t>
  </si>
  <si>
    <t>2019年国家级公益林当期任务完成率要达到或高于90%。</t>
  </si>
  <si>
    <t>造林任务当期任务完成率</t>
  </si>
  <si>
    <t>造林完成面积与任务面积之比</t>
  </si>
  <si>
    <t>≥80%</t>
  </si>
  <si>
    <t>森林抚育当期任务完成率</t>
  </si>
  <si>
    <t>抚育完成面积与任务面积之比</t>
  </si>
  <si>
    <t>林木良种培育当期任务完成率</t>
  </si>
  <si>
    <t>年度良种基地管理和良种苗木培育完成比率</t>
  </si>
  <si>
    <t>林业有害生物防治任务完成率</t>
  </si>
  <si>
    <t>全年林业有害生物防治完成量占任务量的比。</t>
  </si>
  <si>
    <t>成本
指标</t>
  </si>
  <si>
    <t>天然林资源管护中央财政补助标准（元/亩）</t>
  </si>
  <si>
    <t>国家级公益林管护补助标准（元/亩）</t>
  </si>
  <si>
    <t>林木良种基地中央财政补助标准（元/亩）</t>
  </si>
  <si>
    <t>林木良种基地中央财政补助标准</t>
  </si>
  <si>
    <t>良种苗木培育中央财政补助标准（元/株）</t>
  </si>
  <si>
    <t>良种苗木培育中央财政补助标准</t>
  </si>
  <si>
    <t>油茶≤0.5
其他树种≤0.2</t>
  </si>
  <si>
    <t>造林中央财政补助标准（元/亩）</t>
  </si>
  <si>
    <t>造林平均每亩补助标准</t>
  </si>
  <si>
    <t>200</t>
  </si>
  <si>
    <t>≥180</t>
  </si>
  <si>
    <t>森林抚育中央财政补助标准（元/亩）</t>
  </si>
  <si>
    <t>抚育平均每亩补助标准</t>
  </si>
  <si>
    <t>100</t>
  </si>
  <si>
    <t>≥80</t>
  </si>
  <si>
    <t>林业贷款年贴息率</t>
  </si>
  <si>
    <t>中央财政年贴息率</t>
  </si>
  <si>
    <t>≤3%</t>
  </si>
  <si>
    <t>效益
指标</t>
  </si>
  <si>
    <t>经济效益指标</t>
  </si>
  <si>
    <t>优良种子（穗条）产值（元/亩）</t>
  </si>
  <si>
    <t>优良种子（穗条）单位面积产值</t>
  </si>
  <si>
    <t>优良苗木产值（元/亩）</t>
  </si>
  <si>
    <t>优良苗木单位面积产值</t>
  </si>
  <si>
    <t>林业有害生物防治挽回经济损失（亿元）</t>
  </si>
  <si>
    <t>林业有害生物灾害发生造成的立木资源及其产品等损失，及防止林业有害生物灾害发生、加重、扩散而产生的防治费用。</t>
  </si>
  <si>
    <t>生态效益指标</t>
  </si>
  <si>
    <t>国家级公益林提供管护岗位带动就业人数（人）</t>
  </si>
  <si>
    <t>全身国家级公益林提供管护岗位带动就业人数至少要达到5100人。</t>
  </si>
  <si>
    <t>造林带动就业人数（人）</t>
  </si>
  <si>
    <t>带动林农、林场职工等实施造林的人数</t>
  </si>
  <si>
    <t>30620</t>
  </si>
  <si>
    <t>森林抚育带动就业人数（人）</t>
  </si>
  <si>
    <t>带动林农、林场职工等实施抚育的人数</t>
  </si>
  <si>
    <t>32800</t>
  </si>
  <si>
    <t>湿地保护与恢复聘用临时管护人数（人）</t>
  </si>
  <si>
    <t>国家级自然保护区聘用临时管护人数（人）</t>
  </si>
  <si>
    <t>2019年国家级自然保护区聘用临时管护人员的数量</t>
  </si>
  <si>
    <t>林业有害生物无公害防治率</t>
  </si>
  <si>
    <t>林业有害生物无公害防治面积占防治面积的百分比。</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</si>
</sst>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 numFmtId="177" formatCode="#,##0.00_ "/>
    <numFmt numFmtId="178" formatCode="#,##0_ "/>
  </numFmts>
  <fonts count="39">
    <font>
      <sz val="11"/>
      <color theme="1"/>
      <name val="宋体"/>
      <charset val="134"/>
      <scheme val="minor"/>
    </font>
    <font>
      <sz val="12"/>
      <name val="宋体"/>
      <charset val="134"/>
    </font>
    <font>
      <sz val="10"/>
      <name val="仿宋"/>
      <charset val="134"/>
    </font>
    <font>
      <sz val="12"/>
      <name val="黑体"/>
      <charset val="134"/>
    </font>
    <font>
      <b/>
      <sz val="16"/>
      <name val="宋体"/>
      <charset val="134"/>
    </font>
    <font>
      <sz val="9"/>
      <name val="宋体"/>
      <charset val="134"/>
    </font>
    <font>
      <sz val="10"/>
      <name val="黑体"/>
      <charset val="134"/>
    </font>
    <font>
      <b/>
      <sz val="9"/>
      <name val="宋体"/>
      <charset val="134"/>
    </font>
    <font>
      <sz val="9"/>
      <color indexed="8"/>
      <name val="宋体"/>
      <charset val="134"/>
    </font>
    <font>
      <sz val="18"/>
      <name val="华文中宋"/>
      <charset val="134"/>
    </font>
    <font>
      <sz val="14"/>
      <color theme="1"/>
      <name val="仿宋_GB2312"/>
      <charset val="134"/>
    </font>
    <font>
      <b/>
      <sz val="14"/>
      <color theme="1"/>
      <name val="仿宋_GB2312"/>
      <charset val="134"/>
    </font>
    <font>
      <sz val="14"/>
      <color theme="1"/>
      <name val="宋体"/>
      <charset val="134"/>
      <scheme val="minor"/>
    </font>
    <font>
      <b/>
      <sz val="12"/>
      <name val="仿宋_GB2312"/>
      <charset val="134"/>
    </font>
    <font>
      <b/>
      <sz val="12"/>
      <color theme="1"/>
      <name val="仿宋_GB2312"/>
      <charset val="134"/>
    </font>
    <font>
      <sz val="12"/>
      <color theme="1"/>
      <name val="仿宋_GB2312"/>
      <charset val="134"/>
    </font>
    <font>
      <sz val="20"/>
      <name val="华文中宋"/>
      <charset val="134"/>
    </font>
    <font>
      <sz val="12"/>
      <color theme="1"/>
      <name val="宋体"/>
      <charset val="134"/>
      <scheme val="minor"/>
    </font>
    <font>
      <sz val="12"/>
      <color theme="1"/>
      <name val="华文仿宋"/>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4"/>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9" borderId="0" applyNumberFormat="0" applyBorder="0" applyAlignment="0" applyProtection="0">
      <alignment vertical="center"/>
    </xf>
    <xf numFmtId="0" fontId="33"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3"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3" borderId="11" applyNumberFormat="0" applyFont="0" applyAlignment="0" applyProtection="0">
      <alignment vertical="center"/>
    </xf>
    <xf numFmtId="0" fontId="19" fillId="22"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9" applyNumberFormat="0" applyFill="0" applyAlignment="0" applyProtection="0">
      <alignment vertical="center"/>
    </xf>
    <xf numFmtId="0" fontId="35" fillId="0" borderId="9" applyNumberFormat="0" applyFill="0" applyAlignment="0" applyProtection="0">
      <alignment vertical="center"/>
    </xf>
    <xf numFmtId="0" fontId="19" fillId="15" borderId="0" applyNumberFormat="0" applyBorder="0" applyAlignment="0" applyProtection="0">
      <alignment vertical="center"/>
    </xf>
    <xf numFmtId="0" fontId="23" fillId="0" borderId="13" applyNumberFormat="0" applyFill="0" applyAlignment="0" applyProtection="0">
      <alignment vertical="center"/>
    </xf>
    <xf numFmtId="0" fontId="19" fillId="21" borderId="0" applyNumberFormat="0" applyBorder="0" applyAlignment="0" applyProtection="0">
      <alignment vertical="center"/>
    </xf>
    <xf numFmtId="0" fontId="20" fillId="5" borderId="6" applyNumberFormat="0" applyAlignment="0" applyProtection="0">
      <alignment vertical="center"/>
    </xf>
    <xf numFmtId="0" fontId="30" fillId="5" borderId="10" applyNumberFormat="0" applyAlignment="0" applyProtection="0">
      <alignment vertical="center"/>
    </xf>
    <xf numFmtId="0" fontId="26" fillId="12" borderId="7" applyNumberFormat="0" applyAlignment="0" applyProtection="0">
      <alignment vertical="center"/>
    </xf>
    <xf numFmtId="0" fontId="22" fillId="31" borderId="0" applyNumberFormat="0" applyBorder="0" applyAlignment="0" applyProtection="0">
      <alignment vertical="center"/>
    </xf>
    <xf numFmtId="0" fontId="19" fillId="27" borderId="0" applyNumberFormat="0" applyBorder="0" applyAlignment="0" applyProtection="0">
      <alignment vertical="center"/>
    </xf>
    <xf numFmtId="0" fontId="28" fillId="0" borderId="8" applyNumberFormat="0" applyFill="0" applyAlignment="0" applyProtection="0">
      <alignment vertical="center"/>
    </xf>
    <xf numFmtId="0" fontId="34" fillId="0" borderId="12" applyNumberFormat="0" applyFill="0" applyAlignment="0" applyProtection="0">
      <alignment vertical="center"/>
    </xf>
    <xf numFmtId="0" fontId="36" fillId="30" borderId="0" applyNumberFormat="0" applyBorder="0" applyAlignment="0" applyProtection="0">
      <alignment vertical="center"/>
    </xf>
    <xf numFmtId="0" fontId="32" fillId="20" borderId="0" applyNumberFormat="0" applyBorder="0" applyAlignment="0" applyProtection="0">
      <alignment vertical="center"/>
    </xf>
    <xf numFmtId="0" fontId="22" fillId="18" borderId="0" applyNumberFormat="0" applyBorder="0" applyAlignment="0" applyProtection="0">
      <alignment vertical="center"/>
    </xf>
    <xf numFmtId="0" fontId="19"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29" borderId="0" applyNumberFormat="0" applyBorder="0" applyAlignment="0" applyProtection="0">
      <alignment vertical="center"/>
    </xf>
    <xf numFmtId="0" fontId="22" fillId="8" borderId="0" applyNumberFormat="0" applyBorder="0" applyAlignment="0" applyProtection="0">
      <alignment vertical="center"/>
    </xf>
    <xf numFmtId="0" fontId="19" fillId="3" borderId="0" applyNumberFormat="0" applyBorder="0" applyAlignment="0" applyProtection="0">
      <alignment vertical="center"/>
    </xf>
    <xf numFmtId="0" fontId="19" fillId="26" borderId="0" applyNumberFormat="0" applyBorder="0" applyAlignment="0" applyProtection="0">
      <alignment vertical="center"/>
    </xf>
    <xf numFmtId="0" fontId="22" fillId="28"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alignment vertical="center"/>
    </xf>
    <xf numFmtId="0" fontId="22" fillId="10"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22" fillId="6" borderId="0" applyNumberFormat="0" applyBorder="0" applyAlignment="0" applyProtection="0">
      <alignment vertical="center"/>
    </xf>
    <xf numFmtId="0" fontId="19" fillId="32" borderId="0" applyNumberFormat="0" applyBorder="0" applyAlignment="0" applyProtection="0">
      <alignment vertical="center"/>
    </xf>
    <xf numFmtId="0" fontId="1" fillId="0" borderId="0"/>
  </cellStyleXfs>
  <cellXfs count="76">
    <xf numFmtId="0" fontId="0" fillId="0" borderId="0" xfId="0">
      <alignment vertical="center"/>
    </xf>
    <xf numFmtId="0" fontId="1" fillId="0" borderId="0" xfId="49" applyFill="1" applyBorder="1" applyAlignment="1">
      <alignment vertical="center" wrapText="1"/>
    </xf>
    <xf numFmtId="0" fontId="1" fillId="0" borderId="0" xfId="49" applyFill="1" applyBorder="1" applyAlignment="1">
      <alignment horizontal="center" vertical="center" wrapText="1"/>
    </xf>
    <xf numFmtId="0" fontId="2" fillId="0" borderId="0" xfId="49" applyFont="1" applyFill="1" applyBorder="1" applyAlignment="1">
      <alignment horizontal="left" vertical="center"/>
    </xf>
    <xf numFmtId="0" fontId="3" fillId="0" borderId="0" xfId="49" applyFont="1" applyFill="1" applyBorder="1" applyAlignment="1">
      <alignment vertical="center" wrapText="1"/>
    </xf>
    <xf numFmtId="0" fontId="4" fillId="0" borderId="0" xfId="49" applyFont="1" applyFill="1" applyBorder="1" applyAlignment="1">
      <alignment horizontal="center" vertical="top"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left" vertical="top" wrapText="1"/>
    </xf>
    <xf numFmtId="0" fontId="5" fillId="0" borderId="1"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5" fillId="0" borderId="1" xfId="49"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1" xfId="0" applyNumberFormat="1" applyFont="1" applyFill="1" applyBorder="1" applyAlignment="1">
      <alignment horizontal="left" vertical="center"/>
    </xf>
    <xf numFmtId="178" fontId="5" fillId="0" borderId="1" xfId="0" applyNumberFormat="1" applyFont="1" applyFill="1" applyBorder="1" applyAlignment="1">
      <alignment horizontal="center" vertical="center" wrapText="1"/>
    </xf>
    <xf numFmtId="0" fontId="5" fillId="0" borderId="1" xfId="49" applyFont="1" applyFill="1" applyBorder="1" applyAlignment="1" applyProtection="1">
      <alignment horizontal="left" vertical="center" wrapText="1"/>
      <protection locked="0"/>
    </xf>
    <xf numFmtId="10" fontId="5" fillId="0" borderId="1"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Alignment="1">
      <alignment horizontal="right" vertical="center"/>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Border="1" applyAlignment="1">
      <alignment horizontal="left" vertical="center"/>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center" vertical="center"/>
    </xf>
    <xf numFmtId="14" fontId="15" fillId="0" borderId="1" xfId="0" applyNumberFormat="1" applyFont="1" applyFill="1" applyBorder="1" applyAlignment="1">
      <alignment horizontal="left" vertical="center" wrapText="1"/>
    </xf>
    <xf numFmtId="0" fontId="15" fillId="0" borderId="1" xfId="0" applyFont="1" applyBorder="1">
      <alignment vertical="center"/>
    </xf>
    <xf numFmtId="0" fontId="15" fillId="0" borderId="1" xfId="0" applyFont="1" applyFill="1" applyBorder="1" applyAlignment="1">
      <alignment horizontal="left" vertical="center" wrapText="1"/>
    </xf>
    <xf numFmtId="0" fontId="15" fillId="0" borderId="1" xfId="0" applyFont="1" applyBorder="1" applyAlignment="1">
      <alignment horizontal="justify" vertical="center"/>
    </xf>
    <xf numFmtId="0" fontId="0" fillId="0" borderId="0" xfId="0" applyFill="1">
      <alignment vertical="center"/>
    </xf>
    <xf numFmtId="0" fontId="0" fillId="0" borderId="0" xfId="0" applyFill="1" applyAlignment="1">
      <alignment horizontal="left" vertical="center"/>
    </xf>
    <xf numFmtId="0" fontId="16" fillId="0" borderId="0" xfId="0" applyFont="1" applyFill="1" applyAlignment="1">
      <alignment horizontal="center" vertical="center" wrapText="1"/>
    </xf>
    <xf numFmtId="0" fontId="0" fillId="0" borderId="0" xfId="0" applyFill="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7" fillId="0" borderId="3" xfId="0" applyFont="1" applyFill="1" applyBorder="1" applyAlignment="1">
      <alignment horizontal="left" vertical="center"/>
    </xf>
    <xf numFmtId="14" fontId="14"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8" fillId="0" borderId="1" xfId="0" applyFont="1" applyBorder="1" applyAlignment="1">
      <alignment horizontal="left"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NumberFormat="1" applyFill="1" applyAlignment="1">
      <alignment horizontal="center" vertical="center"/>
    </xf>
    <xf numFmtId="0" fontId="0" fillId="0" borderId="0" xfId="0" applyNumberForma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G64"/>
  <sheetViews>
    <sheetView showZeros="0" workbookViewId="0">
      <pane xSplit="3" ySplit="5" topLeftCell="D6" activePane="bottomRight" state="frozen"/>
      <selection/>
      <selection pane="topRight"/>
      <selection pane="bottomLeft"/>
      <selection pane="bottomRight" activeCell="J8" sqref="J8"/>
    </sheetView>
  </sheetViews>
  <sheetFormatPr defaultColWidth="9" defaultRowHeight="13.5" outlineLevelCol="6"/>
  <cols>
    <col min="1" max="1" width="11.75" style="57" customWidth="1"/>
    <col min="2" max="5" width="12.3833333333333" style="56" customWidth="1"/>
    <col min="6" max="6" width="20.3833333333333" style="56" customWidth="1"/>
    <col min="7" max="7" width="12.25" style="57" customWidth="1"/>
    <col min="8" max="16377" width="9" style="56"/>
  </cols>
  <sheetData>
    <row r="1" spans="1:1">
      <c r="A1" s="57" t="s">
        <v>0</v>
      </c>
    </row>
    <row r="2" s="56" customFormat="1" ht="33" customHeight="1" spans="1:7">
      <c r="A2" s="58" t="s">
        <v>1</v>
      </c>
      <c r="B2" s="58"/>
      <c r="C2" s="58"/>
      <c r="D2" s="58"/>
      <c r="E2" s="58"/>
      <c r="F2" s="58"/>
      <c r="G2" s="58"/>
    </row>
    <row r="3" s="56" customFormat="1" ht="16" customHeight="1" spans="1:7">
      <c r="A3" s="57"/>
      <c r="B3" s="59"/>
      <c r="C3" s="59"/>
      <c r="D3" s="59"/>
      <c r="F3" s="59" t="s">
        <v>2</v>
      </c>
      <c r="G3" s="59"/>
    </row>
    <row r="4" ht="21" customHeight="1" spans="1:7">
      <c r="A4" s="60" t="s">
        <v>3</v>
      </c>
      <c r="B4" s="60" t="s">
        <v>4</v>
      </c>
      <c r="C4" s="60"/>
      <c r="D4" s="60"/>
      <c r="E4" s="60"/>
      <c r="F4" s="61" t="s">
        <v>5</v>
      </c>
      <c r="G4" s="62" t="s">
        <v>6</v>
      </c>
    </row>
    <row r="5" ht="43" customHeight="1" spans="1:7">
      <c r="A5" s="60"/>
      <c r="B5" s="60" t="s">
        <v>7</v>
      </c>
      <c r="C5" s="63" t="s">
        <v>8</v>
      </c>
      <c r="D5" s="63" t="s">
        <v>9</v>
      </c>
      <c r="E5" s="63" t="s">
        <v>10</v>
      </c>
      <c r="F5" s="64"/>
      <c r="G5" s="62"/>
    </row>
    <row r="6" ht="19" customHeight="1" spans="1:7">
      <c r="A6" s="63" t="s">
        <v>7</v>
      </c>
      <c r="B6" s="65">
        <f>B7+B10+B13+B15+B20+B22+B27+B32+B38</f>
        <v>19193</v>
      </c>
      <c r="C6" s="65">
        <f>C7+C10+C13+C15+C20+C22+C27+C32+C38</f>
        <v>4919</v>
      </c>
      <c r="D6" s="65">
        <f>D7+D10+D13+D15+D20+D22+D27+D32+D38</f>
        <v>10857</v>
      </c>
      <c r="E6" s="65">
        <f>E7+E10+E13+E15+E20+E22+E27+E32+E38</f>
        <v>3417</v>
      </c>
      <c r="F6" s="65"/>
      <c r="G6" s="66"/>
    </row>
    <row r="7" ht="19" customHeight="1" spans="1:7">
      <c r="A7" s="67" t="s">
        <v>11</v>
      </c>
      <c r="B7" s="65">
        <f>SUM(C7:E7)</f>
        <v>1204.64</v>
      </c>
      <c r="C7" s="65">
        <f>SUM(C8:C9)</f>
        <v>58</v>
      </c>
      <c r="D7" s="65">
        <f>SUM(D8:D9)</f>
        <v>1143</v>
      </c>
      <c r="E7" s="65">
        <f>SUM(E8:E9)</f>
        <v>3.64</v>
      </c>
      <c r="F7" s="68"/>
      <c r="G7" s="69" t="s">
        <v>12</v>
      </c>
    </row>
    <row r="8" ht="19" customHeight="1" spans="1:7">
      <c r="A8" s="52" t="s">
        <v>13</v>
      </c>
      <c r="B8" s="68">
        <f t="shared" ref="B8:B38" si="0">SUM(C8:E8)</f>
        <v>604.64</v>
      </c>
      <c r="C8" s="68">
        <v>58</v>
      </c>
      <c r="D8" s="70">
        <v>543</v>
      </c>
      <c r="E8" s="70">
        <v>3.64</v>
      </c>
      <c r="F8" s="70" t="s">
        <v>14</v>
      </c>
      <c r="G8" s="69"/>
    </row>
    <row r="9" ht="19" customHeight="1" spans="1:7">
      <c r="A9" s="71" t="s">
        <v>15</v>
      </c>
      <c r="B9" s="68">
        <f t="shared" si="0"/>
        <v>600</v>
      </c>
      <c r="C9" s="68">
        <v>0</v>
      </c>
      <c r="D9" s="70">
        <v>600</v>
      </c>
      <c r="E9" s="70">
        <v>0</v>
      </c>
      <c r="F9" s="70"/>
      <c r="G9" s="69"/>
    </row>
    <row r="10" ht="19" customHeight="1" spans="1:7">
      <c r="A10" s="67" t="s">
        <v>16</v>
      </c>
      <c r="B10" s="65">
        <f t="shared" si="0"/>
        <v>1780.6</v>
      </c>
      <c r="C10" s="65">
        <f>SUM(C11:C12)</f>
        <v>607</v>
      </c>
      <c r="D10" s="65">
        <f>SUM(D11:D12)</f>
        <v>1067</v>
      </c>
      <c r="E10" s="65">
        <f>SUM(E11:E12)</f>
        <v>106.6</v>
      </c>
      <c r="F10" s="68"/>
      <c r="G10" s="69"/>
    </row>
    <row r="11" ht="19" customHeight="1" spans="1:7">
      <c r="A11" s="52" t="s">
        <v>13</v>
      </c>
      <c r="B11" s="68">
        <f t="shared" si="0"/>
        <v>1700.6</v>
      </c>
      <c r="C11" s="68">
        <v>607</v>
      </c>
      <c r="D11" s="70">
        <v>1067</v>
      </c>
      <c r="E11" s="70">
        <v>26.6</v>
      </c>
      <c r="F11" s="70" t="s">
        <v>17</v>
      </c>
      <c r="G11" s="69"/>
    </row>
    <row r="12" ht="19" customHeight="1" spans="1:7">
      <c r="A12" s="52" t="s">
        <v>18</v>
      </c>
      <c r="B12" s="68">
        <f t="shared" si="0"/>
        <v>80</v>
      </c>
      <c r="C12" s="68">
        <v>0</v>
      </c>
      <c r="D12" s="70">
        <v>0</v>
      </c>
      <c r="E12" s="70">
        <v>80</v>
      </c>
      <c r="F12" s="70"/>
      <c r="G12" s="69"/>
    </row>
    <row r="13" ht="19" customHeight="1" spans="1:7">
      <c r="A13" s="67" t="s">
        <v>19</v>
      </c>
      <c r="B13" s="65">
        <f t="shared" si="0"/>
        <v>89</v>
      </c>
      <c r="C13" s="65">
        <f>C14</f>
        <v>8</v>
      </c>
      <c r="D13" s="65">
        <f>D14</f>
        <v>81</v>
      </c>
      <c r="E13" s="65">
        <f>E14</f>
        <v>0</v>
      </c>
      <c r="F13" s="68"/>
      <c r="G13" s="69"/>
    </row>
    <row r="14" ht="19" customHeight="1" spans="1:7">
      <c r="A14" s="52" t="s">
        <v>13</v>
      </c>
      <c r="B14" s="68">
        <f t="shared" si="0"/>
        <v>89</v>
      </c>
      <c r="C14" s="68">
        <v>8</v>
      </c>
      <c r="D14" s="70">
        <v>81</v>
      </c>
      <c r="E14" s="70">
        <v>0</v>
      </c>
      <c r="F14" s="70" t="s">
        <v>20</v>
      </c>
      <c r="G14" s="69"/>
    </row>
    <row r="15" ht="19" customHeight="1" spans="1:7">
      <c r="A15" s="67" t="s">
        <v>21</v>
      </c>
      <c r="B15" s="65">
        <f t="shared" si="0"/>
        <v>1574</v>
      </c>
      <c r="C15" s="65">
        <f>SUM(C16:C19)</f>
        <v>102</v>
      </c>
      <c r="D15" s="65">
        <f>SUM(D16:D19)</f>
        <v>1292</v>
      </c>
      <c r="E15" s="65">
        <f>SUM(E16:E19)</f>
        <v>180</v>
      </c>
      <c r="F15" s="68"/>
      <c r="G15" s="69"/>
    </row>
    <row r="16" ht="19" customHeight="1" spans="1:7">
      <c r="A16" s="54" t="s">
        <v>13</v>
      </c>
      <c r="B16" s="68">
        <f t="shared" si="0"/>
        <v>794</v>
      </c>
      <c r="C16" s="68">
        <v>102</v>
      </c>
      <c r="D16" s="70">
        <v>692</v>
      </c>
      <c r="E16" s="70">
        <v>0</v>
      </c>
      <c r="F16" s="70" t="s">
        <v>22</v>
      </c>
      <c r="G16" s="69"/>
    </row>
    <row r="17" ht="19" customHeight="1" spans="1:7">
      <c r="A17" s="54" t="s">
        <v>23</v>
      </c>
      <c r="B17" s="68">
        <f t="shared" si="0"/>
        <v>100</v>
      </c>
      <c r="C17" s="68">
        <v>0</v>
      </c>
      <c r="D17" s="70">
        <v>0</v>
      </c>
      <c r="E17" s="70">
        <v>100</v>
      </c>
      <c r="F17" s="70"/>
      <c r="G17" s="69"/>
    </row>
    <row r="18" ht="19" customHeight="1" spans="1:7">
      <c r="A18" s="54" t="s">
        <v>24</v>
      </c>
      <c r="B18" s="68">
        <f t="shared" si="0"/>
        <v>400</v>
      </c>
      <c r="C18" s="68">
        <v>0</v>
      </c>
      <c r="D18" s="70">
        <v>400</v>
      </c>
      <c r="E18" s="70">
        <v>0</v>
      </c>
      <c r="F18" s="70"/>
      <c r="G18" s="69"/>
    </row>
    <row r="19" ht="19" customHeight="1" spans="1:7">
      <c r="A19" s="54" t="s">
        <v>25</v>
      </c>
      <c r="B19" s="68">
        <f t="shared" si="0"/>
        <v>280</v>
      </c>
      <c r="C19" s="68">
        <v>0</v>
      </c>
      <c r="D19" s="70">
        <v>200</v>
      </c>
      <c r="E19" s="70">
        <v>80</v>
      </c>
      <c r="F19" s="70"/>
      <c r="G19" s="69"/>
    </row>
    <row r="20" ht="19" customHeight="1" spans="1:7">
      <c r="A20" s="67" t="s">
        <v>26</v>
      </c>
      <c r="B20" s="65">
        <f t="shared" si="0"/>
        <v>1097.46</v>
      </c>
      <c r="C20" s="65">
        <f>C21</f>
        <v>169</v>
      </c>
      <c r="D20" s="65">
        <f>D21</f>
        <v>808</v>
      </c>
      <c r="E20" s="65">
        <f>E21</f>
        <v>120.46</v>
      </c>
      <c r="F20" s="68"/>
      <c r="G20" s="69"/>
    </row>
    <row r="21" ht="19" customHeight="1" spans="1:7">
      <c r="A21" s="54" t="s">
        <v>13</v>
      </c>
      <c r="B21" s="68">
        <f t="shared" si="0"/>
        <v>1097.46</v>
      </c>
      <c r="C21" s="68">
        <v>169</v>
      </c>
      <c r="D21" s="70">
        <v>808</v>
      </c>
      <c r="E21" s="70">
        <v>120.46</v>
      </c>
      <c r="F21" s="70" t="s">
        <v>27</v>
      </c>
      <c r="G21" s="69"/>
    </row>
    <row r="22" ht="19" customHeight="1" spans="1:7">
      <c r="A22" s="67" t="s">
        <v>28</v>
      </c>
      <c r="B22" s="65">
        <f t="shared" si="0"/>
        <v>5291.91</v>
      </c>
      <c r="C22" s="65">
        <f>SUM(C23:C26)</f>
        <v>1114</v>
      </c>
      <c r="D22" s="65">
        <f>SUM(D23:D26)</f>
        <v>3185</v>
      </c>
      <c r="E22" s="65">
        <f>SUM(E23:E26)</f>
        <v>992.91</v>
      </c>
      <c r="F22" s="68"/>
      <c r="G22" s="69"/>
    </row>
    <row r="23" ht="19" customHeight="1" spans="1:7">
      <c r="A23" s="54" t="s">
        <v>13</v>
      </c>
      <c r="B23" s="68">
        <f t="shared" si="0"/>
        <v>3091.91</v>
      </c>
      <c r="C23" s="68">
        <v>1114</v>
      </c>
      <c r="D23" s="70">
        <v>985</v>
      </c>
      <c r="E23" s="70">
        <v>992.91</v>
      </c>
      <c r="F23" s="70" t="s">
        <v>29</v>
      </c>
      <c r="G23" s="69"/>
    </row>
    <row r="24" ht="19" customHeight="1" spans="1:7">
      <c r="A24" s="71" t="s">
        <v>30</v>
      </c>
      <c r="B24" s="68">
        <f t="shared" si="0"/>
        <v>1400</v>
      </c>
      <c r="C24" s="68">
        <v>0</v>
      </c>
      <c r="D24" s="70">
        <v>1400</v>
      </c>
      <c r="E24" s="70">
        <v>0</v>
      </c>
      <c r="F24" s="70"/>
      <c r="G24" s="69"/>
    </row>
    <row r="25" ht="19" customHeight="1" spans="1:7">
      <c r="A25" s="71" t="s">
        <v>31</v>
      </c>
      <c r="B25" s="68">
        <f t="shared" si="0"/>
        <v>400</v>
      </c>
      <c r="C25" s="68">
        <v>0</v>
      </c>
      <c r="D25" s="70">
        <v>400</v>
      </c>
      <c r="E25" s="70">
        <v>0</v>
      </c>
      <c r="F25" s="70"/>
      <c r="G25" s="69"/>
    </row>
    <row r="26" ht="19" customHeight="1" spans="1:7">
      <c r="A26" s="71" t="s">
        <v>32</v>
      </c>
      <c r="B26" s="68">
        <f t="shared" si="0"/>
        <v>400</v>
      </c>
      <c r="C26" s="68">
        <v>0</v>
      </c>
      <c r="D26" s="70">
        <v>400</v>
      </c>
      <c r="E26" s="70">
        <v>0</v>
      </c>
      <c r="F26" s="70"/>
      <c r="G26" s="69"/>
    </row>
    <row r="27" ht="19" customHeight="1" spans="1:7">
      <c r="A27" s="67" t="s">
        <v>33</v>
      </c>
      <c r="B27" s="65">
        <f t="shared" si="0"/>
        <v>4290.52</v>
      </c>
      <c r="C27" s="65">
        <f>SUM(C28:C31)</f>
        <v>1437</v>
      </c>
      <c r="D27" s="65">
        <f>SUM(D28:D31)</f>
        <v>1964</v>
      </c>
      <c r="E27" s="65">
        <f>SUM(E28:E31)</f>
        <v>889.52</v>
      </c>
      <c r="F27" s="68"/>
      <c r="G27" s="69"/>
    </row>
    <row r="28" ht="19" customHeight="1" spans="1:7">
      <c r="A28" s="54" t="s">
        <v>13</v>
      </c>
      <c r="B28" s="68">
        <f t="shared" si="0"/>
        <v>2790.52</v>
      </c>
      <c r="C28" s="68">
        <v>1437</v>
      </c>
      <c r="D28" s="70">
        <v>564</v>
      </c>
      <c r="E28" s="70">
        <v>789.52</v>
      </c>
      <c r="F28" s="70" t="s">
        <v>34</v>
      </c>
      <c r="G28" s="69"/>
    </row>
    <row r="29" ht="19" customHeight="1" spans="1:7">
      <c r="A29" s="54" t="s">
        <v>35</v>
      </c>
      <c r="B29" s="68">
        <f t="shared" si="0"/>
        <v>500</v>
      </c>
      <c r="C29" s="68">
        <v>0</v>
      </c>
      <c r="D29" s="70">
        <v>500</v>
      </c>
      <c r="E29" s="70">
        <v>0</v>
      </c>
      <c r="F29" s="70"/>
      <c r="G29" s="69"/>
    </row>
    <row r="30" ht="19" customHeight="1" spans="1:7">
      <c r="A30" s="54" t="s">
        <v>36</v>
      </c>
      <c r="B30" s="68">
        <f t="shared" si="0"/>
        <v>400</v>
      </c>
      <c r="C30" s="68">
        <v>0</v>
      </c>
      <c r="D30" s="70">
        <v>300</v>
      </c>
      <c r="E30" s="70">
        <v>100</v>
      </c>
      <c r="F30" s="70"/>
      <c r="G30" s="69"/>
    </row>
    <row r="31" ht="19" customHeight="1" spans="1:7">
      <c r="A31" s="54" t="s">
        <v>37</v>
      </c>
      <c r="B31" s="68">
        <f t="shared" si="0"/>
        <v>600</v>
      </c>
      <c r="C31" s="68">
        <v>0</v>
      </c>
      <c r="D31" s="70">
        <v>600</v>
      </c>
      <c r="E31" s="70">
        <v>0</v>
      </c>
      <c r="F31" s="70"/>
      <c r="G31" s="69"/>
    </row>
    <row r="32" ht="19" customHeight="1" spans="1:7">
      <c r="A32" s="67" t="s">
        <v>38</v>
      </c>
      <c r="B32" s="65">
        <f t="shared" si="0"/>
        <v>3856.87</v>
      </c>
      <c r="C32" s="65">
        <f>SUM(C33:C37)</f>
        <v>1416</v>
      </c>
      <c r="D32" s="65">
        <f>SUM(D33:D37)</f>
        <v>1317</v>
      </c>
      <c r="E32" s="65">
        <f>SUM(E33:E37)</f>
        <v>1123.87</v>
      </c>
      <c r="F32" s="68"/>
      <c r="G32" s="69"/>
    </row>
    <row r="33" ht="19" customHeight="1" spans="1:7">
      <c r="A33" s="54" t="s">
        <v>13</v>
      </c>
      <c r="B33" s="68">
        <f t="shared" si="0"/>
        <v>2991.87</v>
      </c>
      <c r="C33" s="68">
        <v>1416</v>
      </c>
      <c r="D33" s="70">
        <v>532</v>
      </c>
      <c r="E33" s="70">
        <v>1043.87</v>
      </c>
      <c r="F33" s="70" t="s">
        <v>39</v>
      </c>
      <c r="G33" s="69"/>
    </row>
    <row r="34" ht="19" customHeight="1" spans="1:7">
      <c r="A34" s="54" t="s">
        <v>40</v>
      </c>
      <c r="B34" s="68">
        <f t="shared" si="0"/>
        <v>200</v>
      </c>
      <c r="C34" s="68">
        <v>0</v>
      </c>
      <c r="D34" s="70">
        <v>200</v>
      </c>
      <c r="E34" s="70">
        <v>0</v>
      </c>
      <c r="F34" s="70"/>
      <c r="G34" s="69"/>
    </row>
    <row r="35" ht="19" customHeight="1" spans="1:7">
      <c r="A35" s="54" t="s">
        <v>41</v>
      </c>
      <c r="B35" s="68">
        <f t="shared" si="0"/>
        <v>85</v>
      </c>
      <c r="C35" s="68">
        <v>0</v>
      </c>
      <c r="D35" s="70">
        <v>85</v>
      </c>
      <c r="E35" s="70">
        <v>0</v>
      </c>
      <c r="F35" s="70"/>
      <c r="G35" s="69"/>
    </row>
    <row r="36" ht="19" customHeight="1" spans="1:7">
      <c r="A36" s="54" t="s">
        <v>42</v>
      </c>
      <c r="B36" s="68">
        <f t="shared" si="0"/>
        <v>80</v>
      </c>
      <c r="C36" s="68">
        <v>0</v>
      </c>
      <c r="D36" s="70">
        <v>0</v>
      </c>
      <c r="E36" s="70">
        <v>80</v>
      </c>
      <c r="F36" s="70"/>
      <c r="G36" s="69"/>
    </row>
    <row r="37" ht="19" customHeight="1" spans="1:7">
      <c r="A37" s="54" t="s">
        <v>43</v>
      </c>
      <c r="B37" s="68">
        <f t="shared" si="0"/>
        <v>500</v>
      </c>
      <c r="C37" s="68">
        <v>0</v>
      </c>
      <c r="D37" s="72">
        <v>500</v>
      </c>
      <c r="E37" s="73">
        <v>0</v>
      </c>
      <c r="F37" s="73"/>
      <c r="G37" s="69"/>
    </row>
    <row r="38" ht="29" customHeight="1" spans="1:7">
      <c r="A38" s="67" t="s">
        <v>44</v>
      </c>
      <c r="B38" s="65">
        <f t="shared" si="0"/>
        <v>8</v>
      </c>
      <c r="C38" s="65">
        <v>8</v>
      </c>
      <c r="D38" s="72">
        <v>0</v>
      </c>
      <c r="E38" s="73">
        <v>0</v>
      </c>
      <c r="F38" s="73"/>
      <c r="G38" s="69"/>
    </row>
    <row r="39" spans="2:6">
      <c r="B39" s="74"/>
      <c r="C39" s="74"/>
      <c r="D39" s="74"/>
      <c r="E39" s="59"/>
      <c r="F39" s="59"/>
    </row>
    <row r="40" spans="2:6">
      <c r="B40" s="74"/>
      <c r="C40" s="74"/>
      <c r="D40" s="74"/>
      <c r="E40" s="59"/>
      <c r="F40" s="59"/>
    </row>
    <row r="41" spans="2:6">
      <c r="B41" s="74"/>
      <c r="C41" s="74"/>
      <c r="D41" s="74"/>
      <c r="E41" s="59"/>
      <c r="F41" s="59"/>
    </row>
    <row r="42" spans="2:4">
      <c r="B42" s="75"/>
      <c r="C42" s="75"/>
      <c r="D42" s="75"/>
    </row>
    <row r="43" spans="2:4">
      <c r="B43" s="75"/>
      <c r="C43" s="75"/>
      <c r="D43" s="75"/>
    </row>
    <row r="44" spans="2:4">
      <c r="B44" s="75"/>
      <c r="C44" s="75"/>
      <c r="D44" s="75"/>
    </row>
    <row r="45" spans="2:4">
      <c r="B45" s="75"/>
      <c r="C45" s="75"/>
      <c r="D45" s="75"/>
    </row>
    <row r="46" spans="4:4">
      <c r="D46" s="75"/>
    </row>
    <row r="47" spans="4:4">
      <c r="D47" s="75"/>
    </row>
    <row r="48" spans="4:4">
      <c r="D48" s="75"/>
    </row>
    <row r="49" spans="4:4">
      <c r="D49" s="75"/>
    </row>
    <row r="50" spans="4:4">
      <c r="D50" s="75"/>
    </row>
    <row r="51" spans="4:4">
      <c r="D51" s="75"/>
    </row>
    <row r="52" spans="4:4">
      <c r="D52" s="75"/>
    </row>
    <row r="53" spans="4:4">
      <c r="D53" s="75"/>
    </row>
    <row r="54" spans="4:4">
      <c r="D54" s="75"/>
    </row>
    <row r="55" spans="4:4">
      <c r="D55" s="75"/>
    </row>
    <row r="56" spans="4:4">
      <c r="D56" s="75"/>
    </row>
    <row r="57" spans="4:4">
      <c r="D57" s="75"/>
    </row>
    <row r="58" spans="4:4">
      <c r="D58" s="75"/>
    </row>
    <row r="59" spans="4:4">
      <c r="D59" s="75"/>
    </row>
    <row r="60" spans="4:4">
      <c r="D60" s="75"/>
    </row>
    <row r="61" spans="4:4">
      <c r="D61" s="75"/>
    </row>
    <row r="62" spans="4:4">
      <c r="D62" s="75"/>
    </row>
    <row r="63" spans="4:4">
      <c r="D63" s="75"/>
    </row>
    <row r="64" spans="4:4">
      <c r="D64" s="75"/>
    </row>
  </sheetData>
  <mergeCells count="7">
    <mergeCell ref="A2:G2"/>
    <mergeCell ref="F3:G3"/>
    <mergeCell ref="B4:E4"/>
    <mergeCell ref="A4:A5"/>
    <mergeCell ref="F4:F5"/>
    <mergeCell ref="G4:G5"/>
    <mergeCell ref="G7:G38"/>
  </mergeCells>
  <printOptions horizontalCentered="1"/>
  <pageMargins left="0.559027777777778" right="0.515277777777778" top="0.554166666666667" bottom="0.554166666666667" header="0.297916666666667" footer="0.297916666666667"/>
  <pageSetup paperSize="9" scale="9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XFC36"/>
  <sheetViews>
    <sheetView workbookViewId="0">
      <selection activeCell="A2" sqref="A2:D2"/>
    </sheetView>
  </sheetViews>
  <sheetFormatPr defaultColWidth="9" defaultRowHeight="13.5"/>
  <cols>
    <col min="1" max="1" width="20" style="40" customWidth="1"/>
    <col min="2" max="2" width="33.8833333333333" customWidth="1"/>
    <col min="3" max="3" width="12.1333333333333" style="41" customWidth="1"/>
    <col min="4" max="4" width="21.6333333333333" style="40" customWidth="1"/>
  </cols>
  <sheetData>
    <row r="1" ht="20" customHeight="1" spans="1:16383">
      <c r="A1" s="42" t="s">
        <v>45</v>
      </c>
      <c r="B1" s="31"/>
      <c r="C1" s="3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row>
    <row r="2" s="30" customFormat="1" ht="54" customHeight="1" spans="1:4">
      <c r="A2" s="32" t="s">
        <v>46</v>
      </c>
      <c r="B2" s="33"/>
      <c r="C2" s="33"/>
      <c r="D2" s="33"/>
    </row>
    <row r="3" customFormat="1" ht="18.75" spans="1:4">
      <c r="A3" s="40"/>
      <c r="C3" s="41"/>
      <c r="D3" s="34" t="s">
        <v>2</v>
      </c>
    </row>
    <row r="4" s="39" customFormat="1" ht="20" customHeight="1" spans="1:4">
      <c r="A4" s="43" t="s">
        <v>47</v>
      </c>
      <c r="B4" s="44" t="s">
        <v>48</v>
      </c>
      <c r="C4" s="44" t="s">
        <v>4</v>
      </c>
      <c r="D4" s="44" t="s">
        <v>49</v>
      </c>
    </row>
    <row r="5" s="39" customFormat="1" ht="20" customHeight="1" spans="1:4">
      <c r="A5" s="43"/>
      <c r="B5" s="44" t="s">
        <v>7</v>
      </c>
      <c r="C5" s="44">
        <f>C6+C22+C25</f>
        <v>6585</v>
      </c>
      <c r="D5" s="44"/>
    </row>
    <row r="6" s="39" customFormat="1" ht="20" customHeight="1" spans="1:4">
      <c r="A6" s="45" t="s">
        <v>50</v>
      </c>
      <c r="B6" s="44" t="s">
        <v>51</v>
      </c>
      <c r="C6" s="44">
        <f>C7+C9+C11+C13+C17+C20</f>
        <v>4500</v>
      </c>
      <c r="D6" s="44"/>
    </row>
    <row r="7" s="39" customFormat="1" ht="20" customHeight="1" spans="1:4">
      <c r="A7" s="46" t="s">
        <v>52</v>
      </c>
      <c r="B7" s="47"/>
      <c r="C7" s="47">
        <f>C8</f>
        <v>600</v>
      </c>
      <c r="D7" s="46"/>
    </row>
    <row r="8" s="39" customFormat="1" ht="20" customHeight="1" spans="1:4">
      <c r="A8" s="46" t="s">
        <v>15</v>
      </c>
      <c r="B8" s="48" t="s">
        <v>53</v>
      </c>
      <c r="C8" s="47">
        <v>600</v>
      </c>
      <c r="D8" s="46" t="s">
        <v>54</v>
      </c>
    </row>
    <row r="9" s="39" customFormat="1" ht="20" customHeight="1" spans="1:4">
      <c r="A9" s="46" t="s">
        <v>55</v>
      </c>
      <c r="B9" s="48"/>
      <c r="C9" s="47">
        <f>C10</f>
        <v>400</v>
      </c>
      <c r="D9" s="46"/>
    </row>
    <row r="10" s="39" customFormat="1" ht="20" customHeight="1" spans="1:4">
      <c r="A10" s="46" t="s">
        <v>24</v>
      </c>
      <c r="B10" s="48" t="s">
        <v>56</v>
      </c>
      <c r="C10" s="47">
        <v>400</v>
      </c>
      <c r="D10" s="46" t="s">
        <v>57</v>
      </c>
    </row>
    <row r="11" s="39" customFormat="1" ht="20" customHeight="1" spans="1:4">
      <c r="A11" s="46" t="s">
        <v>58</v>
      </c>
      <c r="B11" s="48"/>
      <c r="C11" s="47">
        <f>C12</f>
        <v>600</v>
      </c>
      <c r="D11" s="46"/>
    </row>
    <row r="12" s="39" customFormat="1" ht="20" customHeight="1" spans="1:4">
      <c r="A12" s="46" t="s">
        <v>13</v>
      </c>
      <c r="B12" s="48" t="s">
        <v>59</v>
      </c>
      <c r="C12" s="47">
        <v>600</v>
      </c>
      <c r="D12" s="46" t="s">
        <v>54</v>
      </c>
    </row>
    <row r="13" s="39" customFormat="1" ht="20" customHeight="1" spans="1:4">
      <c r="A13" s="46" t="s">
        <v>60</v>
      </c>
      <c r="B13" s="48"/>
      <c r="C13" s="47">
        <f>SUM(C14:C16)</f>
        <v>1800</v>
      </c>
      <c r="D13" s="46"/>
    </row>
    <row r="14" s="39" customFormat="1" ht="20" customHeight="1" spans="1:4">
      <c r="A14" s="46" t="s">
        <v>30</v>
      </c>
      <c r="B14" s="48" t="s">
        <v>61</v>
      </c>
      <c r="C14" s="47">
        <v>1000</v>
      </c>
      <c r="D14" s="46" t="s">
        <v>57</v>
      </c>
    </row>
    <row r="15" s="39" customFormat="1" ht="20" customHeight="1" spans="1:4">
      <c r="A15" s="46" t="s">
        <v>31</v>
      </c>
      <c r="B15" s="48" t="s">
        <v>62</v>
      </c>
      <c r="C15" s="47">
        <v>400</v>
      </c>
      <c r="D15" s="46" t="s">
        <v>57</v>
      </c>
    </row>
    <row r="16" s="39" customFormat="1" ht="20" customHeight="1" spans="1:4">
      <c r="A16" s="46" t="s">
        <v>32</v>
      </c>
      <c r="B16" s="48" t="s">
        <v>63</v>
      </c>
      <c r="C16" s="47">
        <v>400</v>
      </c>
      <c r="D16" s="46" t="s">
        <v>57</v>
      </c>
    </row>
    <row r="17" s="39" customFormat="1" ht="20" customHeight="1" spans="1:4">
      <c r="A17" s="46" t="s">
        <v>64</v>
      </c>
      <c r="B17" s="48"/>
      <c r="C17" s="47">
        <f>SUM(C18:C19)</f>
        <v>600</v>
      </c>
      <c r="D17" s="46"/>
    </row>
    <row r="18" s="39" customFormat="1" ht="20" customHeight="1" spans="1:4">
      <c r="A18" s="46" t="s">
        <v>35</v>
      </c>
      <c r="B18" s="48" t="s">
        <v>65</v>
      </c>
      <c r="C18" s="47">
        <v>300</v>
      </c>
      <c r="D18" s="46" t="s">
        <v>57</v>
      </c>
    </row>
    <row r="19" s="39" customFormat="1" ht="20" customHeight="1" spans="1:4">
      <c r="A19" s="46" t="s">
        <v>37</v>
      </c>
      <c r="B19" s="48" t="s">
        <v>66</v>
      </c>
      <c r="C19" s="47">
        <v>300</v>
      </c>
      <c r="D19" s="46" t="s">
        <v>57</v>
      </c>
    </row>
    <row r="20" s="39" customFormat="1" ht="20" customHeight="1" spans="1:4">
      <c r="A20" s="46" t="s">
        <v>67</v>
      </c>
      <c r="B20" s="48"/>
      <c r="C20" s="47">
        <f>C21</f>
        <v>500</v>
      </c>
      <c r="D20" s="46"/>
    </row>
    <row r="21" s="39" customFormat="1" ht="20" customHeight="1" spans="1:4">
      <c r="A21" s="46" t="s">
        <v>43</v>
      </c>
      <c r="B21" s="48" t="s">
        <v>68</v>
      </c>
      <c r="C21" s="47">
        <v>500</v>
      </c>
      <c r="D21" s="46" t="s">
        <v>57</v>
      </c>
    </row>
    <row r="22" s="39" customFormat="1" ht="51" customHeight="1" spans="1:4">
      <c r="A22" s="49" t="s">
        <v>69</v>
      </c>
      <c r="B22" s="44" t="s">
        <v>51</v>
      </c>
      <c r="C22" s="44">
        <f>C23</f>
        <v>85</v>
      </c>
      <c r="D22" s="44"/>
    </row>
    <row r="23" s="39" customFormat="1" ht="20" customHeight="1" spans="1:4">
      <c r="A23" s="46" t="s">
        <v>70</v>
      </c>
      <c r="B23" s="48"/>
      <c r="C23" s="47">
        <f>C24</f>
        <v>85</v>
      </c>
      <c r="D23" s="46"/>
    </row>
    <row r="24" ht="39" customHeight="1" spans="1:4">
      <c r="A24" s="50" t="s">
        <v>41</v>
      </c>
      <c r="B24" s="48" t="s">
        <v>71</v>
      </c>
      <c r="C24" s="51">
        <v>85</v>
      </c>
      <c r="D24" s="46" t="s">
        <v>72</v>
      </c>
    </row>
    <row r="25" s="39" customFormat="1" ht="20" customHeight="1" spans="1:4">
      <c r="A25" s="45" t="s">
        <v>73</v>
      </c>
      <c r="B25" s="44" t="s">
        <v>51</v>
      </c>
      <c r="C25" s="44">
        <f>C26+C28+C31+C35</f>
        <v>2000</v>
      </c>
      <c r="D25" s="44"/>
    </row>
    <row r="26" ht="20" customHeight="1" spans="1:4">
      <c r="A26" s="52" t="s">
        <v>74</v>
      </c>
      <c r="B26" s="53"/>
      <c r="C26" s="51">
        <f>C27</f>
        <v>200</v>
      </c>
      <c r="D26" s="50"/>
    </row>
    <row r="27" ht="20" customHeight="1" spans="1:4">
      <c r="A27" s="54" t="s">
        <v>25</v>
      </c>
      <c r="B27" s="55" t="s">
        <v>75</v>
      </c>
      <c r="C27" s="51">
        <v>200</v>
      </c>
      <c r="D27" s="50"/>
    </row>
    <row r="28" ht="20" customHeight="1" spans="1:4">
      <c r="A28" s="52" t="s">
        <v>76</v>
      </c>
      <c r="B28" s="53"/>
      <c r="C28" s="51">
        <f>SUM(C29:C30)</f>
        <v>800</v>
      </c>
      <c r="D28" s="50"/>
    </row>
    <row r="29" ht="20" customHeight="1" spans="1:4">
      <c r="A29" s="54" t="s">
        <v>13</v>
      </c>
      <c r="B29" s="53" t="s">
        <v>77</v>
      </c>
      <c r="C29" s="51">
        <v>400</v>
      </c>
      <c r="D29" s="50"/>
    </row>
    <row r="30" ht="20" customHeight="1" spans="1:4">
      <c r="A30" s="46" t="s">
        <v>30</v>
      </c>
      <c r="B30" s="55" t="s">
        <v>78</v>
      </c>
      <c r="C30" s="51">
        <v>400</v>
      </c>
      <c r="D30" s="50"/>
    </row>
    <row r="31" ht="20" customHeight="1" spans="1:4">
      <c r="A31" s="52" t="s">
        <v>79</v>
      </c>
      <c r="B31" s="53"/>
      <c r="C31" s="51">
        <f>SUM(C32:C34)</f>
        <v>800</v>
      </c>
      <c r="D31" s="50"/>
    </row>
    <row r="32" ht="20" customHeight="1" spans="1:4">
      <c r="A32" s="54" t="s">
        <v>35</v>
      </c>
      <c r="B32" s="55" t="s">
        <v>80</v>
      </c>
      <c r="C32" s="51">
        <v>200</v>
      </c>
      <c r="D32" s="50"/>
    </row>
    <row r="33" ht="20" customHeight="1" spans="1:4">
      <c r="A33" s="54" t="s">
        <v>36</v>
      </c>
      <c r="B33" s="55" t="s">
        <v>81</v>
      </c>
      <c r="C33" s="51">
        <v>300</v>
      </c>
      <c r="D33" s="50"/>
    </row>
    <row r="34" ht="20" customHeight="1" spans="1:4">
      <c r="A34" s="54" t="s">
        <v>37</v>
      </c>
      <c r="B34" s="55" t="s">
        <v>82</v>
      </c>
      <c r="C34" s="51">
        <v>300</v>
      </c>
      <c r="D34" s="50"/>
    </row>
    <row r="35" ht="20" customHeight="1" spans="1:4">
      <c r="A35" s="52" t="s">
        <v>83</v>
      </c>
      <c r="B35" s="53"/>
      <c r="C35" s="51">
        <f>C36</f>
        <v>200</v>
      </c>
      <c r="D35" s="50"/>
    </row>
    <row r="36" ht="20" customHeight="1" spans="1:4">
      <c r="A36" s="54" t="s">
        <v>40</v>
      </c>
      <c r="B36" s="55" t="s">
        <v>84</v>
      </c>
      <c r="C36" s="51">
        <v>200</v>
      </c>
      <c r="D36" s="50"/>
    </row>
  </sheetData>
  <mergeCells count="1">
    <mergeCell ref="A2:D2"/>
  </mergeCells>
  <printOptions horizontalCentered="1"/>
  <pageMargins left="0.554166666666667" right="0.554166666666667"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XFC14"/>
  <sheetViews>
    <sheetView tabSelected="1" topLeftCell="A10" workbookViewId="0">
      <selection activeCell="C11" sqref="C11"/>
    </sheetView>
  </sheetViews>
  <sheetFormatPr defaultColWidth="9" defaultRowHeight="13.5"/>
  <cols>
    <col min="1" max="1" width="18.6333333333333" customWidth="1"/>
    <col min="2" max="2" width="12.5" customWidth="1"/>
    <col min="3" max="3" width="32.5" customWidth="1"/>
    <col min="4" max="4" width="29.25" customWidth="1"/>
  </cols>
  <sheetData>
    <row r="1" ht="20" customHeight="1" spans="1:16383">
      <c r="A1" s="30" t="s">
        <v>85</v>
      </c>
      <c r="B1" s="31"/>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row>
    <row r="2" s="30" customFormat="1" ht="57" customHeight="1" spans="1:4">
      <c r="A2" s="32" t="s">
        <v>86</v>
      </c>
      <c r="B2" s="33"/>
      <c r="C2" s="33"/>
      <c r="D2" s="33"/>
    </row>
    <row r="3" ht="18.75" spans="4:4">
      <c r="D3" s="34" t="s">
        <v>2</v>
      </c>
    </row>
    <row r="4" ht="41" customHeight="1" spans="1:4">
      <c r="A4" s="35" t="s">
        <v>87</v>
      </c>
      <c r="B4" s="35" t="s">
        <v>4</v>
      </c>
      <c r="C4" s="35" t="s">
        <v>48</v>
      </c>
      <c r="D4" s="35" t="s">
        <v>49</v>
      </c>
    </row>
    <row r="5" ht="41" customHeight="1" spans="1:4">
      <c r="A5" s="35" t="s">
        <v>7</v>
      </c>
      <c r="B5" s="35">
        <f>B6+B8+B11+B13</f>
        <v>440</v>
      </c>
      <c r="C5" s="35"/>
      <c r="D5" s="35"/>
    </row>
    <row r="6" ht="41" customHeight="1" spans="1:4">
      <c r="A6" s="36" t="s">
        <v>88</v>
      </c>
      <c r="B6" s="35">
        <f>B7</f>
        <v>80</v>
      </c>
      <c r="C6" s="36"/>
      <c r="D6" s="36"/>
    </row>
    <row r="7" ht="41" customHeight="1" spans="1:4">
      <c r="A7" s="37" t="s">
        <v>89</v>
      </c>
      <c r="B7" s="38">
        <v>80</v>
      </c>
      <c r="C7" s="37" t="s">
        <v>90</v>
      </c>
      <c r="D7" s="37" t="s">
        <v>91</v>
      </c>
    </row>
    <row r="8" ht="41" customHeight="1" spans="1:4">
      <c r="A8" s="36" t="s">
        <v>92</v>
      </c>
      <c r="B8" s="35">
        <f>SUM(B9:B10)</f>
        <v>180</v>
      </c>
      <c r="C8" s="36"/>
      <c r="D8" s="36"/>
    </row>
    <row r="9" ht="41" customHeight="1" spans="1:4">
      <c r="A9" s="37" t="s">
        <v>93</v>
      </c>
      <c r="B9" s="38">
        <v>100</v>
      </c>
      <c r="C9" s="37" t="s">
        <v>94</v>
      </c>
      <c r="D9" s="37" t="s">
        <v>95</v>
      </c>
    </row>
    <row r="10" ht="41" customHeight="1" spans="1:4">
      <c r="A10" s="37" t="s">
        <v>96</v>
      </c>
      <c r="B10" s="38">
        <v>80</v>
      </c>
      <c r="C10" s="37" t="s">
        <v>97</v>
      </c>
      <c r="D10" s="37" t="s">
        <v>98</v>
      </c>
    </row>
    <row r="11" ht="41" customHeight="1" spans="1:4">
      <c r="A11" s="36" t="s">
        <v>99</v>
      </c>
      <c r="B11" s="35">
        <f>B12</f>
        <v>100</v>
      </c>
      <c r="C11" s="36"/>
      <c r="D11" s="36"/>
    </row>
    <row r="12" ht="41" customHeight="1" spans="1:4">
      <c r="A12" s="37" t="s">
        <v>100</v>
      </c>
      <c r="B12" s="38">
        <v>100</v>
      </c>
      <c r="C12" s="37" t="s">
        <v>101</v>
      </c>
      <c r="D12" s="37" t="s">
        <v>102</v>
      </c>
    </row>
    <row r="13" ht="41" customHeight="1" spans="1:4">
      <c r="A13" s="36" t="s">
        <v>103</v>
      </c>
      <c r="B13" s="35">
        <f>B14</f>
        <v>80</v>
      </c>
      <c r="C13" s="36"/>
      <c r="D13" s="36"/>
    </row>
    <row r="14" ht="41" customHeight="1" spans="1:4">
      <c r="A14" s="37" t="s">
        <v>104</v>
      </c>
      <c r="B14" s="38">
        <v>80</v>
      </c>
      <c r="C14" s="37" t="s">
        <v>105</v>
      </c>
      <c r="D14" s="37" t="s">
        <v>106</v>
      </c>
    </row>
  </sheetData>
  <mergeCells count="1">
    <mergeCell ref="A2:D2"/>
  </mergeCells>
  <printOptions horizontalCentered="1"/>
  <pageMargins left="0.357638888888889" right="0.357638888888889"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6"/>
  <sheetViews>
    <sheetView showGridLines="0" showZeros="0" workbookViewId="0">
      <selection activeCell="D51" sqref="D51"/>
    </sheetView>
  </sheetViews>
  <sheetFormatPr defaultColWidth="9" defaultRowHeight="14.25"/>
  <cols>
    <col min="1" max="3" width="4.13333333333333" style="1" customWidth="1"/>
    <col min="4" max="4" width="18.25" style="1" customWidth="1"/>
    <col min="5" max="5" width="17.3833333333333" style="1" customWidth="1"/>
    <col min="6" max="6" width="9.44166666666667" style="1" customWidth="1"/>
    <col min="7" max="7" width="10.4416666666667" style="1" customWidth="1"/>
    <col min="8" max="10" width="9.44166666666667" style="1" customWidth="1"/>
    <col min="11" max="11" width="8.55833333333333" style="1" customWidth="1"/>
    <col min="12" max="12" width="9.44166666666667" style="1" customWidth="1"/>
    <col min="13" max="13" width="8.55833333333333" style="1" customWidth="1"/>
    <col min="14" max="15" width="9.44166666666667" style="1" customWidth="1"/>
    <col min="16" max="17" width="7.66666666666667" style="1" customWidth="1"/>
    <col min="18" max="16384" width="9" style="1"/>
  </cols>
  <sheetData>
    <row r="1" s="1" customFormat="1" ht="16.5" customHeight="1" spans="1:4">
      <c r="A1" s="3" t="s">
        <v>107</v>
      </c>
      <c r="B1" s="3"/>
      <c r="C1" s="4"/>
      <c r="D1" s="4"/>
    </row>
    <row r="2" s="1" customFormat="1" ht="39" customHeight="1" spans="1:17">
      <c r="A2" s="5" t="s">
        <v>108</v>
      </c>
      <c r="B2" s="5"/>
      <c r="C2" s="5"/>
      <c r="D2" s="5"/>
      <c r="E2" s="5"/>
      <c r="F2" s="5"/>
      <c r="G2" s="5"/>
      <c r="H2" s="5"/>
      <c r="I2" s="5"/>
      <c r="J2" s="5"/>
      <c r="K2" s="5"/>
      <c r="L2" s="5"/>
      <c r="M2" s="5"/>
      <c r="N2" s="5"/>
      <c r="O2" s="5"/>
      <c r="P2" s="5"/>
      <c r="Q2" s="5"/>
    </row>
    <row r="3" s="1" customFormat="1" ht="34" customHeight="1" spans="1:17">
      <c r="A3" s="6" t="s">
        <v>109</v>
      </c>
      <c r="B3" s="6"/>
      <c r="C3" s="6"/>
      <c r="D3" s="7" t="s">
        <v>110</v>
      </c>
      <c r="E3" s="7"/>
      <c r="F3" s="6" t="s">
        <v>111</v>
      </c>
      <c r="G3" s="7" t="s">
        <v>112</v>
      </c>
      <c r="H3" s="6" t="s">
        <v>113</v>
      </c>
      <c r="I3" s="6"/>
      <c r="J3" s="6"/>
      <c r="K3" s="6"/>
      <c r="L3" s="6"/>
      <c r="M3" s="6"/>
      <c r="N3" s="6"/>
      <c r="O3" s="6"/>
      <c r="P3" s="6"/>
      <c r="Q3" s="6"/>
    </row>
    <row r="4" s="1" customFormat="1" ht="17" customHeight="1" spans="1:17">
      <c r="A4" s="6" t="s">
        <v>114</v>
      </c>
      <c r="B4" s="6"/>
      <c r="C4" s="6"/>
      <c r="D4" s="6" t="s">
        <v>115</v>
      </c>
      <c r="E4" s="6"/>
      <c r="F4" s="6"/>
      <c r="G4" s="6"/>
      <c r="H4" s="8" t="s">
        <v>116</v>
      </c>
      <c r="I4" s="8"/>
      <c r="J4" s="8"/>
      <c r="K4" s="8"/>
      <c r="L4" s="8"/>
      <c r="M4" s="8"/>
      <c r="N4" s="8"/>
      <c r="O4" s="8"/>
      <c r="P4" s="8"/>
      <c r="Q4" s="8"/>
    </row>
    <row r="5" s="1" customFormat="1" ht="21.95" customHeight="1" spans="1:17">
      <c r="A5" s="6" t="s">
        <v>117</v>
      </c>
      <c r="B5" s="6"/>
      <c r="C5" s="6"/>
      <c r="D5" s="7" t="s">
        <v>118</v>
      </c>
      <c r="E5" s="6" t="s">
        <v>119</v>
      </c>
      <c r="F5" s="7" t="s">
        <v>120</v>
      </c>
      <c r="G5" s="7"/>
      <c r="H5" s="8"/>
      <c r="I5" s="8"/>
      <c r="J5" s="8"/>
      <c r="K5" s="8"/>
      <c r="L5" s="8"/>
      <c r="M5" s="8"/>
      <c r="N5" s="8"/>
      <c r="O5" s="8"/>
      <c r="P5" s="8"/>
      <c r="Q5" s="8"/>
    </row>
    <row r="6" s="1" customFormat="1" ht="21.95" customHeight="1" spans="1:17">
      <c r="A6" s="9" t="s">
        <v>121</v>
      </c>
      <c r="B6" s="9"/>
      <c r="C6" s="9"/>
      <c r="D6" s="7" t="s">
        <v>122</v>
      </c>
      <c r="E6" s="6" t="s">
        <v>123</v>
      </c>
      <c r="F6" s="7" t="s">
        <v>124</v>
      </c>
      <c r="G6" s="7"/>
      <c r="H6" s="8"/>
      <c r="I6" s="8"/>
      <c r="J6" s="8"/>
      <c r="K6" s="8"/>
      <c r="L6" s="8"/>
      <c r="M6" s="8"/>
      <c r="N6" s="8"/>
      <c r="O6" s="8"/>
      <c r="P6" s="8"/>
      <c r="Q6" s="8"/>
    </row>
    <row r="7" s="1" customFormat="1" ht="24" customHeight="1" spans="1:17">
      <c r="A7" s="9" t="s">
        <v>125</v>
      </c>
      <c r="B7" s="9"/>
      <c r="C7" s="9"/>
      <c r="D7" s="10" t="s">
        <v>126</v>
      </c>
      <c r="E7" s="10"/>
      <c r="F7" s="10"/>
      <c r="G7" s="10"/>
      <c r="H7" s="10"/>
      <c r="I7" s="10"/>
      <c r="J7" s="10"/>
      <c r="K7" s="10"/>
      <c r="L7" s="10"/>
      <c r="M7" s="10"/>
      <c r="N7" s="10"/>
      <c r="O7" s="10"/>
      <c r="P7" s="10"/>
      <c r="Q7" s="10"/>
    </row>
    <row r="8" s="1" customFormat="1" ht="56" customHeight="1" spans="1:17">
      <c r="A8" s="6" t="s">
        <v>127</v>
      </c>
      <c r="B8" s="11" t="s">
        <v>128</v>
      </c>
      <c r="C8" s="11"/>
      <c r="D8" s="11"/>
      <c r="E8" s="11"/>
      <c r="F8" s="11"/>
      <c r="G8" s="11"/>
      <c r="H8" s="11"/>
      <c r="I8" s="11"/>
      <c r="J8" s="11" t="s">
        <v>129</v>
      </c>
      <c r="K8" s="11"/>
      <c r="L8" s="11"/>
      <c r="M8" s="11"/>
      <c r="N8" s="11"/>
      <c r="O8" s="11"/>
      <c r="P8" s="11"/>
      <c r="Q8" s="11"/>
    </row>
    <row r="9" s="2" customFormat="1" ht="32" customHeight="1" spans="1:17">
      <c r="A9" s="12" t="s">
        <v>130</v>
      </c>
      <c r="B9" s="12" t="s">
        <v>131</v>
      </c>
      <c r="C9" s="12" t="s">
        <v>132</v>
      </c>
      <c r="D9" s="13" t="s">
        <v>133</v>
      </c>
      <c r="E9" s="12" t="s">
        <v>134</v>
      </c>
      <c r="F9" s="14" t="s">
        <v>135</v>
      </c>
      <c r="G9" s="14" t="s">
        <v>136</v>
      </c>
      <c r="H9" s="6" t="s">
        <v>137</v>
      </c>
      <c r="I9" s="6" t="s">
        <v>138</v>
      </c>
      <c r="J9" s="6" t="s">
        <v>139</v>
      </c>
      <c r="K9" s="6" t="s">
        <v>140</v>
      </c>
      <c r="L9" s="6" t="s">
        <v>141</v>
      </c>
      <c r="M9" s="6" t="s">
        <v>142</v>
      </c>
      <c r="N9" s="6" t="s">
        <v>143</v>
      </c>
      <c r="O9" s="6" t="s">
        <v>144</v>
      </c>
      <c r="P9" s="6" t="s">
        <v>145</v>
      </c>
      <c r="Q9" s="6" t="s">
        <v>146</v>
      </c>
    </row>
    <row r="10" s="1" customFormat="1" ht="22.5" spans="1:17">
      <c r="A10" s="15" t="s">
        <v>147</v>
      </c>
      <c r="B10" s="15" t="s">
        <v>148</v>
      </c>
      <c r="C10" s="9" t="s">
        <v>149</v>
      </c>
      <c r="D10" s="16" t="s">
        <v>150</v>
      </c>
      <c r="E10" s="17"/>
      <c r="F10" s="18">
        <v>181.58</v>
      </c>
      <c r="G10" s="19">
        <f t="shared" ref="G10:G26" si="0">SUM(H10:Q10)</f>
        <v>228.378</v>
      </c>
      <c r="H10" s="19">
        <v>53.5418</v>
      </c>
      <c r="I10" s="19">
        <v>101.9906</v>
      </c>
      <c r="J10" s="19">
        <v>61.6845</v>
      </c>
      <c r="K10" s="19">
        <v>3.0302</v>
      </c>
      <c r="L10" s="19">
        <v>3.6963</v>
      </c>
      <c r="M10" s="19">
        <v>1.355</v>
      </c>
      <c r="N10" s="19">
        <v>0.4696</v>
      </c>
      <c r="O10" s="19">
        <v>0.712</v>
      </c>
      <c r="P10" s="19"/>
      <c r="Q10" s="19">
        <v>1.898</v>
      </c>
    </row>
    <row r="11" s="1" customFormat="1" ht="33.75" spans="1:17">
      <c r="A11" s="20"/>
      <c r="B11" s="20"/>
      <c r="C11" s="9"/>
      <c r="D11" s="16" t="s">
        <v>151</v>
      </c>
      <c r="E11" s="17"/>
      <c r="F11" s="18">
        <v>1594</v>
      </c>
      <c r="G11" s="19">
        <f t="shared" si="0"/>
        <v>1952.4594</v>
      </c>
      <c r="H11" s="19">
        <v>350.3819</v>
      </c>
      <c r="I11" s="19">
        <v>411.7751</v>
      </c>
      <c r="J11" s="19">
        <v>677.2261</v>
      </c>
      <c r="K11" s="19">
        <v>83.4685</v>
      </c>
      <c r="L11" s="19">
        <v>137.4609</v>
      </c>
      <c r="M11" s="19">
        <v>46.4742</v>
      </c>
      <c r="N11" s="19">
        <v>113.4529</v>
      </c>
      <c r="O11" s="19">
        <v>124.3879</v>
      </c>
      <c r="P11" s="19"/>
      <c r="Q11" s="19">
        <v>7.8319</v>
      </c>
    </row>
    <row r="12" s="1" customFormat="1" ht="22.5" spans="1:17">
      <c r="A12" s="20"/>
      <c r="B12" s="20"/>
      <c r="C12" s="9"/>
      <c r="D12" s="16" t="s">
        <v>152</v>
      </c>
      <c r="E12" s="17"/>
      <c r="F12" s="18">
        <v>336.29</v>
      </c>
      <c r="G12" s="19">
        <f t="shared" si="0"/>
        <v>255.8853</v>
      </c>
      <c r="H12" s="9">
        <v>112.2758</v>
      </c>
      <c r="I12" s="23">
        <v>85.7035</v>
      </c>
      <c r="J12" s="23">
        <v>32.5572</v>
      </c>
      <c r="K12" s="23">
        <v>16.2634</v>
      </c>
      <c r="L12" s="23">
        <v>2.7937</v>
      </c>
      <c r="M12" s="23">
        <v>1.053</v>
      </c>
      <c r="N12" s="23">
        <v>4.1235</v>
      </c>
      <c r="O12" s="23">
        <v>1.0799</v>
      </c>
      <c r="P12" s="23">
        <v>0</v>
      </c>
      <c r="Q12" s="23">
        <v>0.0353</v>
      </c>
    </row>
    <row r="13" s="1" customFormat="1" ht="22.5" spans="1:17">
      <c r="A13" s="20"/>
      <c r="B13" s="20"/>
      <c r="C13" s="9"/>
      <c r="D13" s="16" t="s">
        <v>153</v>
      </c>
      <c r="E13" s="17"/>
      <c r="F13" s="18">
        <v>1886.78</v>
      </c>
      <c r="G13" s="19">
        <f t="shared" si="0"/>
        <v>1809.7468</v>
      </c>
      <c r="H13" s="9">
        <v>359.0089</v>
      </c>
      <c r="I13" s="9">
        <v>536.989</v>
      </c>
      <c r="J13" s="9">
        <v>252.1554</v>
      </c>
      <c r="K13" s="9">
        <v>129.9468</v>
      </c>
      <c r="L13" s="9">
        <v>39.9409</v>
      </c>
      <c r="M13" s="9">
        <v>59.115</v>
      </c>
      <c r="N13" s="9">
        <v>226.3396</v>
      </c>
      <c r="O13" s="9">
        <v>200.3914</v>
      </c>
      <c r="P13" s="9">
        <v>4.3741</v>
      </c>
      <c r="Q13" s="9">
        <v>1.4857</v>
      </c>
    </row>
    <row r="14" s="1" customFormat="1" ht="45" spans="1:17">
      <c r="A14" s="20"/>
      <c r="B14" s="20"/>
      <c r="C14" s="9"/>
      <c r="D14" s="16" t="s">
        <v>154</v>
      </c>
      <c r="E14" s="21" t="s">
        <v>155</v>
      </c>
      <c r="F14" s="18">
        <v>3.7</v>
      </c>
      <c r="G14" s="9">
        <f t="shared" si="0"/>
        <v>0</v>
      </c>
      <c r="H14" s="9"/>
      <c r="I14" s="9"/>
      <c r="J14" s="9"/>
      <c r="K14" s="9"/>
      <c r="L14" s="9"/>
      <c r="M14" s="9"/>
      <c r="N14" s="9"/>
      <c r="O14" s="9"/>
      <c r="P14" s="9"/>
      <c r="Q14" s="9"/>
    </row>
    <row r="15" s="1" customFormat="1" ht="22.5" spans="1:17">
      <c r="A15" s="20"/>
      <c r="B15" s="20"/>
      <c r="C15" s="9"/>
      <c r="D15" s="16" t="s">
        <v>156</v>
      </c>
      <c r="E15" s="21" t="s">
        <v>157</v>
      </c>
      <c r="F15" s="18">
        <v>0.32</v>
      </c>
      <c r="G15" s="9">
        <f t="shared" si="0"/>
        <v>0.189</v>
      </c>
      <c r="H15" s="9">
        <v>0.1065</v>
      </c>
      <c r="I15" s="9">
        <v>0.061</v>
      </c>
      <c r="J15" s="9">
        <v>0.0215</v>
      </c>
      <c r="K15" s="9"/>
      <c r="L15" s="9"/>
      <c r="M15" s="9"/>
      <c r="N15" s="9"/>
      <c r="O15" s="9"/>
      <c r="P15" s="9"/>
      <c r="Q15" s="9"/>
    </row>
    <row r="16" s="1" customFormat="1" spans="1:17">
      <c r="A16" s="20"/>
      <c r="B16" s="20"/>
      <c r="C16" s="9"/>
      <c r="D16" s="16" t="s">
        <v>158</v>
      </c>
      <c r="E16" s="17" t="s">
        <v>159</v>
      </c>
      <c r="F16" s="18">
        <v>30.6</v>
      </c>
      <c r="G16" s="18">
        <f t="shared" si="0"/>
        <v>29.99</v>
      </c>
      <c r="H16" s="18">
        <v>4.9</v>
      </c>
      <c r="I16" s="18">
        <v>8.09</v>
      </c>
      <c r="J16" s="18">
        <v>4</v>
      </c>
      <c r="K16" s="18">
        <v>4.1</v>
      </c>
      <c r="L16" s="18">
        <v>3.9</v>
      </c>
      <c r="M16" s="18">
        <v>1.5</v>
      </c>
      <c r="N16" s="18">
        <v>1.6</v>
      </c>
      <c r="O16" s="18">
        <v>1.9</v>
      </c>
      <c r="P16" s="18"/>
      <c r="Q16" s="9"/>
    </row>
    <row r="17" s="1" customFormat="1" ht="22.5" spans="1:17">
      <c r="A17" s="20"/>
      <c r="B17" s="20"/>
      <c r="C17" s="9"/>
      <c r="D17" s="16" t="s">
        <v>160</v>
      </c>
      <c r="E17" s="17" t="s">
        <v>161</v>
      </c>
      <c r="F17" s="18">
        <v>65.6</v>
      </c>
      <c r="G17" s="18">
        <f t="shared" si="0"/>
        <v>35.1</v>
      </c>
      <c r="H17" s="18">
        <v>9</v>
      </c>
      <c r="I17" s="18">
        <v>9.5</v>
      </c>
      <c r="J17" s="18">
        <v>9.5</v>
      </c>
      <c r="K17" s="18">
        <v>1</v>
      </c>
      <c r="L17" s="18">
        <v>1</v>
      </c>
      <c r="M17" s="18"/>
      <c r="N17" s="18">
        <v>0.5</v>
      </c>
      <c r="O17" s="18">
        <v>4.5</v>
      </c>
      <c r="P17" s="18">
        <v>0.1</v>
      </c>
      <c r="Q17" s="9"/>
    </row>
    <row r="18" s="1" customFormat="1" ht="22.5" spans="1:17">
      <c r="A18" s="20"/>
      <c r="B18" s="20"/>
      <c r="C18" s="9"/>
      <c r="D18" s="16" t="s">
        <v>162</v>
      </c>
      <c r="E18" s="17"/>
      <c r="F18" s="22" t="s">
        <v>163</v>
      </c>
      <c r="G18" s="9">
        <f t="shared" si="0"/>
        <v>2</v>
      </c>
      <c r="H18" s="9"/>
      <c r="I18" s="9"/>
      <c r="J18" s="9"/>
      <c r="K18" s="9">
        <v>1</v>
      </c>
      <c r="L18" s="9"/>
      <c r="M18" s="9"/>
      <c r="N18" s="9">
        <v>1</v>
      </c>
      <c r="O18" s="9"/>
      <c r="P18" s="9"/>
      <c r="Q18" s="9"/>
    </row>
    <row r="19" s="1" customFormat="1" ht="22.5" spans="1:17">
      <c r="A19" s="20"/>
      <c r="B19" s="20"/>
      <c r="C19" s="9"/>
      <c r="D19" s="16" t="s">
        <v>164</v>
      </c>
      <c r="E19" s="17"/>
      <c r="F19" s="22" t="s">
        <v>165</v>
      </c>
      <c r="G19" s="9">
        <f t="shared" si="0"/>
        <v>7</v>
      </c>
      <c r="H19" s="9">
        <v>1</v>
      </c>
      <c r="I19" s="9">
        <v>2</v>
      </c>
      <c r="J19" s="9">
        <v>3</v>
      </c>
      <c r="K19" s="9"/>
      <c r="L19" s="9">
        <v>1</v>
      </c>
      <c r="M19" s="9"/>
      <c r="N19" s="9"/>
      <c r="O19" s="9"/>
      <c r="P19" s="9"/>
      <c r="Q19" s="9"/>
    </row>
    <row r="20" s="1" customFormat="1" ht="22.5" spans="1:17">
      <c r="A20" s="20"/>
      <c r="B20" s="20"/>
      <c r="C20" s="9"/>
      <c r="D20" s="16" t="s">
        <v>166</v>
      </c>
      <c r="E20" s="17"/>
      <c r="F20" s="23">
        <v>15</v>
      </c>
      <c r="G20" s="9">
        <f t="shared" si="0"/>
        <v>7</v>
      </c>
      <c r="H20" s="9">
        <v>1</v>
      </c>
      <c r="I20" s="9">
        <v>3</v>
      </c>
      <c r="J20" s="9">
        <v>2</v>
      </c>
      <c r="K20" s="9">
        <v>0</v>
      </c>
      <c r="L20" s="9">
        <v>1</v>
      </c>
      <c r="M20" s="9">
        <v>0</v>
      </c>
      <c r="N20" s="9">
        <v>0</v>
      </c>
      <c r="O20" s="9">
        <v>0</v>
      </c>
      <c r="P20" s="9">
        <v>0</v>
      </c>
      <c r="Q20" s="9">
        <v>0</v>
      </c>
    </row>
    <row r="21" s="1" customFormat="1" ht="45" spans="1:17">
      <c r="A21" s="20"/>
      <c r="B21" s="24"/>
      <c r="C21" s="9"/>
      <c r="D21" s="16" t="s">
        <v>167</v>
      </c>
      <c r="E21" s="17" t="s">
        <v>168</v>
      </c>
      <c r="F21" s="22" t="s">
        <v>169</v>
      </c>
      <c r="G21" s="9">
        <f t="shared" si="0"/>
        <v>0</v>
      </c>
      <c r="H21" s="9"/>
      <c r="I21" s="9"/>
      <c r="J21" s="9"/>
      <c r="K21" s="9"/>
      <c r="L21" s="9"/>
      <c r="M21" s="9"/>
      <c r="N21" s="9"/>
      <c r="O21" s="9"/>
      <c r="P21" s="9"/>
      <c r="Q21" s="9"/>
    </row>
    <row r="22" s="1" customFormat="1" ht="45" spans="1:17">
      <c r="A22" s="20" t="s">
        <v>147</v>
      </c>
      <c r="B22" s="15" t="s">
        <v>148</v>
      </c>
      <c r="C22" s="15" t="s">
        <v>149</v>
      </c>
      <c r="D22" s="21" t="s">
        <v>170</v>
      </c>
      <c r="E22" s="17" t="s">
        <v>171</v>
      </c>
      <c r="F22" s="18">
        <v>10.92</v>
      </c>
      <c r="G22" s="9">
        <f t="shared" si="0"/>
        <v>10.63</v>
      </c>
      <c r="H22" s="9">
        <v>1.21</v>
      </c>
      <c r="I22" s="9">
        <v>1.31</v>
      </c>
      <c r="J22" s="9">
        <v>0</v>
      </c>
      <c r="K22" s="9">
        <v>0.38</v>
      </c>
      <c r="L22" s="9">
        <v>1.93</v>
      </c>
      <c r="M22" s="9">
        <v>0.5</v>
      </c>
      <c r="N22" s="9">
        <v>2.65</v>
      </c>
      <c r="O22" s="9">
        <v>2.17</v>
      </c>
      <c r="P22" s="9"/>
      <c r="Q22" s="9">
        <v>0.48</v>
      </c>
    </row>
    <row r="23" s="1" customFormat="1" ht="22.5" spans="1:17">
      <c r="A23" s="20"/>
      <c r="B23" s="20"/>
      <c r="C23" s="20"/>
      <c r="D23" s="21" t="s">
        <v>172</v>
      </c>
      <c r="E23" s="17"/>
      <c r="F23" s="23">
        <v>2</v>
      </c>
      <c r="G23" s="9">
        <f t="shared" si="0"/>
        <v>1</v>
      </c>
      <c r="H23" s="9">
        <v>1</v>
      </c>
      <c r="I23" s="9"/>
      <c r="J23" s="9"/>
      <c r="K23" s="9"/>
      <c r="L23" s="9"/>
      <c r="M23" s="9"/>
      <c r="N23" s="9"/>
      <c r="O23" s="9"/>
      <c r="P23" s="9"/>
      <c r="Q23" s="9"/>
    </row>
    <row r="24" s="1" customFormat="1" ht="22.5" spans="1:17">
      <c r="A24" s="20"/>
      <c r="B24" s="20"/>
      <c r="C24" s="20"/>
      <c r="D24" s="21" t="s">
        <v>173</v>
      </c>
      <c r="E24" s="17" t="s">
        <v>174</v>
      </c>
      <c r="F24" s="23">
        <v>19</v>
      </c>
      <c r="G24" s="9">
        <f t="shared" si="0"/>
        <v>5</v>
      </c>
      <c r="H24" s="9">
        <v>1</v>
      </c>
      <c r="I24" s="9">
        <v>1</v>
      </c>
      <c r="J24" s="9"/>
      <c r="K24" s="9"/>
      <c r="L24" s="9">
        <v>2</v>
      </c>
      <c r="M24" s="9"/>
      <c r="N24" s="9"/>
      <c r="O24" s="9">
        <v>1</v>
      </c>
      <c r="P24" s="9"/>
      <c r="Q24" s="9"/>
    </row>
    <row r="25" s="1" customFormat="1" ht="22.5" spans="1:17">
      <c r="A25" s="20"/>
      <c r="B25" s="20"/>
      <c r="C25" s="20"/>
      <c r="D25" s="21" t="s">
        <v>175</v>
      </c>
      <c r="E25" s="17" t="s">
        <v>176</v>
      </c>
      <c r="F25" s="22" t="s">
        <v>177</v>
      </c>
      <c r="G25" s="9">
        <f t="shared" si="0"/>
        <v>12.81</v>
      </c>
      <c r="H25" s="9">
        <v>4</v>
      </c>
      <c r="I25" s="9">
        <v>3</v>
      </c>
      <c r="J25" s="9">
        <v>5</v>
      </c>
      <c r="K25" s="9">
        <v>0.7</v>
      </c>
      <c r="L25" s="9"/>
      <c r="M25" s="9"/>
      <c r="N25" s="9">
        <v>0.01</v>
      </c>
      <c r="O25" s="9">
        <v>0.1</v>
      </c>
      <c r="P25" s="9"/>
      <c r="Q25" s="9"/>
    </row>
    <row r="26" s="1" customFormat="1" ht="22.5" spans="1:17">
      <c r="A26" s="20"/>
      <c r="B26" s="24"/>
      <c r="C26" s="24"/>
      <c r="D26" s="21" t="s">
        <v>178</v>
      </c>
      <c r="E26" s="25"/>
      <c r="F26" s="26">
        <v>516400</v>
      </c>
      <c r="G26" s="26">
        <f t="shared" si="0"/>
        <v>516400</v>
      </c>
      <c r="H26" s="26">
        <v>199990</v>
      </c>
      <c r="I26" s="26">
        <v>123390</v>
      </c>
      <c r="J26" s="26">
        <v>158390</v>
      </c>
      <c r="K26" s="26">
        <v>9710</v>
      </c>
      <c r="L26" s="26">
        <v>6820</v>
      </c>
      <c r="M26" s="26">
        <v>1400</v>
      </c>
      <c r="N26" s="26">
        <v>9780</v>
      </c>
      <c r="O26" s="26">
        <v>5020</v>
      </c>
      <c r="P26" s="26">
        <v>0</v>
      </c>
      <c r="Q26" s="26">
        <v>1900</v>
      </c>
    </row>
    <row r="27" s="1" customFormat="1" ht="22.5" spans="1:17">
      <c r="A27" s="20"/>
      <c r="B27" s="15" t="s">
        <v>148</v>
      </c>
      <c r="C27" s="9" t="s">
        <v>179</v>
      </c>
      <c r="D27" s="21" t="s">
        <v>180</v>
      </c>
      <c r="E27" s="21" t="s">
        <v>181</v>
      </c>
      <c r="F27" s="22" t="s">
        <v>182</v>
      </c>
      <c r="G27" s="22" t="s">
        <v>182</v>
      </c>
      <c r="H27" s="22" t="s">
        <v>182</v>
      </c>
      <c r="I27" s="22" t="s">
        <v>182</v>
      </c>
      <c r="J27" s="22" t="s">
        <v>182</v>
      </c>
      <c r="K27" s="9"/>
      <c r="L27" s="9"/>
      <c r="M27" s="9"/>
      <c r="N27" s="9"/>
      <c r="O27" s="9"/>
      <c r="P27" s="9"/>
      <c r="Q27" s="9"/>
    </row>
    <row r="28" s="1" customFormat="1" ht="22.5" spans="1:17">
      <c r="A28" s="20"/>
      <c r="B28" s="20"/>
      <c r="C28" s="9"/>
      <c r="D28" s="21" t="s">
        <v>183</v>
      </c>
      <c r="E28" s="21" t="s">
        <v>184</v>
      </c>
      <c r="F28" s="22" t="s">
        <v>182</v>
      </c>
      <c r="G28" s="22" t="s">
        <v>182</v>
      </c>
      <c r="H28" s="22" t="s">
        <v>182</v>
      </c>
      <c r="I28" s="22" t="s">
        <v>182</v>
      </c>
      <c r="J28" s="22" t="s">
        <v>182</v>
      </c>
      <c r="K28" s="22"/>
      <c r="L28" s="9"/>
      <c r="M28" s="9"/>
      <c r="N28" s="9"/>
      <c r="O28" s="9"/>
      <c r="P28" s="9"/>
      <c r="Q28" s="9"/>
    </row>
    <row r="29" s="1" customFormat="1" ht="22.5" spans="1:17">
      <c r="A29" s="20"/>
      <c r="B29" s="20"/>
      <c r="C29" s="9"/>
      <c r="D29" s="21" t="s">
        <v>185</v>
      </c>
      <c r="E29" s="17" t="s">
        <v>186</v>
      </c>
      <c r="F29" s="18" t="s">
        <v>187</v>
      </c>
      <c r="G29" s="18" t="s">
        <v>187</v>
      </c>
      <c r="H29" s="18" t="s">
        <v>187</v>
      </c>
      <c r="I29" s="18" t="s">
        <v>187</v>
      </c>
      <c r="J29" s="18" t="s">
        <v>187</v>
      </c>
      <c r="K29" s="18" t="s">
        <v>187</v>
      </c>
      <c r="L29" s="18" t="s">
        <v>187</v>
      </c>
      <c r="M29" s="18" t="s">
        <v>187</v>
      </c>
      <c r="N29" s="18" t="s">
        <v>187</v>
      </c>
      <c r="O29" s="18" t="s">
        <v>187</v>
      </c>
      <c r="P29" s="18"/>
      <c r="Q29" s="9"/>
    </row>
    <row r="30" s="1" customFormat="1" ht="22.5" spans="1:17">
      <c r="A30" s="20"/>
      <c r="B30" s="20"/>
      <c r="C30" s="9"/>
      <c r="D30" s="21" t="s">
        <v>188</v>
      </c>
      <c r="E30" s="17" t="s">
        <v>189</v>
      </c>
      <c r="F30" s="18" t="s">
        <v>190</v>
      </c>
      <c r="G30" s="18" t="s">
        <v>190</v>
      </c>
      <c r="H30" s="18" t="s">
        <v>190</v>
      </c>
      <c r="I30" s="18" t="s">
        <v>190</v>
      </c>
      <c r="J30" s="18" t="s">
        <v>190</v>
      </c>
      <c r="K30" s="18" t="s">
        <v>190</v>
      </c>
      <c r="L30" s="18" t="s">
        <v>190</v>
      </c>
      <c r="M30" s="18"/>
      <c r="N30" s="18" t="s">
        <v>190</v>
      </c>
      <c r="O30" s="18" t="s">
        <v>190</v>
      </c>
      <c r="P30" s="18" t="s">
        <v>190</v>
      </c>
      <c r="Q30" s="9"/>
    </row>
    <row r="31" s="1" customFormat="1" ht="33.75" spans="1:17">
      <c r="A31" s="20"/>
      <c r="B31" s="20"/>
      <c r="C31" s="9"/>
      <c r="D31" s="21" t="s">
        <v>191</v>
      </c>
      <c r="E31" s="27" t="s">
        <v>192</v>
      </c>
      <c r="F31" s="18" t="s">
        <v>193</v>
      </c>
      <c r="G31" s="9"/>
      <c r="H31" s="9"/>
      <c r="I31" s="9"/>
      <c r="J31" s="9"/>
      <c r="K31" s="9"/>
      <c r="L31" s="9"/>
      <c r="M31" s="9"/>
      <c r="N31" s="9"/>
      <c r="O31" s="9"/>
      <c r="P31" s="9"/>
      <c r="Q31" s="9"/>
    </row>
    <row r="32" s="1" customFormat="1" ht="22.5" spans="1:17">
      <c r="A32" s="20"/>
      <c r="B32" s="20"/>
      <c r="C32" s="9"/>
      <c r="D32" s="21" t="s">
        <v>194</v>
      </c>
      <c r="E32" s="17" t="s">
        <v>195</v>
      </c>
      <c r="F32" s="28" t="s">
        <v>196</v>
      </c>
      <c r="G32" s="28" t="s">
        <v>197</v>
      </c>
      <c r="H32" s="28" t="s">
        <v>198</v>
      </c>
      <c r="I32" s="28" t="s">
        <v>198</v>
      </c>
      <c r="J32" s="28" t="s">
        <v>198</v>
      </c>
      <c r="K32" s="28" t="s">
        <v>198</v>
      </c>
      <c r="L32" s="28" t="s">
        <v>198</v>
      </c>
      <c r="M32" s="28" t="s">
        <v>198</v>
      </c>
      <c r="N32" s="28" t="s">
        <v>199</v>
      </c>
      <c r="O32" s="28" t="s">
        <v>198</v>
      </c>
      <c r="P32" s="9"/>
      <c r="Q32" s="28"/>
    </row>
    <row r="33" s="1" customFormat="1" ht="22.5" spans="1:17">
      <c r="A33" s="20"/>
      <c r="B33" s="20"/>
      <c r="C33" s="9"/>
      <c r="D33" s="21" t="s">
        <v>200</v>
      </c>
      <c r="E33" s="17" t="s">
        <v>201</v>
      </c>
      <c r="F33" s="23" t="s">
        <v>193</v>
      </c>
      <c r="G33" s="18" t="s">
        <v>193</v>
      </c>
      <c r="H33" s="18" t="s">
        <v>193</v>
      </c>
      <c r="I33" s="18" t="s">
        <v>193</v>
      </c>
      <c r="J33" s="9"/>
      <c r="K33" s="9"/>
      <c r="L33" s="18" t="s">
        <v>193</v>
      </c>
      <c r="M33" s="9"/>
      <c r="N33" s="9"/>
      <c r="O33" s="18" t="s">
        <v>193</v>
      </c>
      <c r="P33" s="9"/>
      <c r="Q33" s="9"/>
    </row>
    <row r="34" s="1" customFormat="1" ht="22.5" spans="1:17">
      <c r="A34" s="20"/>
      <c r="B34" s="20"/>
      <c r="C34" s="9"/>
      <c r="D34" s="21" t="s">
        <v>202</v>
      </c>
      <c r="E34" s="17" t="s">
        <v>202</v>
      </c>
      <c r="F34" s="23" t="s">
        <v>193</v>
      </c>
      <c r="G34" s="18" t="s">
        <v>193</v>
      </c>
      <c r="H34" s="18" t="s">
        <v>193</v>
      </c>
      <c r="I34" s="18" t="s">
        <v>193</v>
      </c>
      <c r="J34" s="9"/>
      <c r="K34" s="9"/>
      <c r="L34" s="18" t="s">
        <v>193</v>
      </c>
      <c r="M34" s="9"/>
      <c r="N34" s="9"/>
      <c r="O34" s="18" t="s">
        <v>193</v>
      </c>
      <c r="P34" s="9"/>
      <c r="Q34" s="9"/>
    </row>
    <row r="35" s="1" customFormat="1" ht="22.5" spans="1:17">
      <c r="A35" s="20"/>
      <c r="B35" s="20"/>
      <c r="C35" s="9" t="s">
        <v>203</v>
      </c>
      <c r="D35" s="21" t="s">
        <v>204</v>
      </c>
      <c r="E35" s="25"/>
      <c r="F35" s="18" t="s">
        <v>193</v>
      </c>
      <c r="G35" s="18" t="s">
        <v>193</v>
      </c>
      <c r="H35" s="18" t="s">
        <v>193</v>
      </c>
      <c r="I35" s="18" t="s">
        <v>193</v>
      </c>
      <c r="J35" s="18" t="s">
        <v>193</v>
      </c>
      <c r="K35" s="18" t="s">
        <v>193</v>
      </c>
      <c r="L35" s="18" t="s">
        <v>193</v>
      </c>
      <c r="M35" s="18" t="s">
        <v>193</v>
      </c>
      <c r="N35" s="18" t="s">
        <v>193</v>
      </c>
      <c r="O35" s="18" t="s">
        <v>193</v>
      </c>
      <c r="P35" s="18" t="s">
        <v>193</v>
      </c>
      <c r="Q35" s="18" t="s">
        <v>193</v>
      </c>
    </row>
    <row r="36" s="1" customFormat="1" ht="33.75" spans="1:17">
      <c r="A36" s="20"/>
      <c r="B36" s="20"/>
      <c r="C36" s="9"/>
      <c r="D36" s="21" t="s">
        <v>205</v>
      </c>
      <c r="E36" s="17" t="s">
        <v>206</v>
      </c>
      <c r="F36" s="18" t="s">
        <v>193</v>
      </c>
      <c r="G36" s="18" t="s">
        <v>193</v>
      </c>
      <c r="H36" s="18" t="s">
        <v>193</v>
      </c>
      <c r="I36" s="18" t="s">
        <v>193</v>
      </c>
      <c r="J36" s="18" t="s">
        <v>193</v>
      </c>
      <c r="K36" s="18" t="s">
        <v>193</v>
      </c>
      <c r="L36" s="18" t="s">
        <v>193</v>
      </c>
      <c r="M36" s="18" t="s">
        <v>193</v>
      </c>
      <c r="N36" s="18" t="s">
        <v>193</v>
      </c>
      <c r="O36" s="18" t="s">
        <v>193</v>
      </c>
      <c r="P36" s="18" t="s">
        <v>193</v>
      </c>
      <c r="Q36" s="18" t="s">
        <v>193</v>
      </c>
    </row>
    <row r="37" s="1" customFormat="1" ht="22.5" spans="1:17">
      <c r="A37" s="20"/>
      <c r="B37" s="20"/>
      <c r="C37" s="9"/>
      <c r="D37" s="21" t="s">
        <v>207</v>
      </c>
      <c r="E37" s="17" t="s">
        <v>208</v>
      </c>
      <c r="F37" s="18" t="s">
        <v>209</v>
      </c>
      <c r="G37" s="18" t="s">
        <v>209</v>
      </c>
      <c r="H37" s="18" t="s">
        <v>209</v>
      </c>
      <c r="I37" s="18" t="s">
        <v>209</v>
      </c>
      <c r="J37" s="18" t="s">
        <v>209</v>
      </c>
      <c r="K37" s="18" t="s">
        <v>209</v>
      </c>
      <c r="L37" s="18" t="s">
        <v>209</v>
      </c>
      <c r="M37" s="18" t="s">
        <v>209</v>
      </c>
      <c r="N37" s="18" t="s">
        <v>209</v>
      </c>
      <c r="O37" s="18" t="s">
        <v>209</v>
      </c>
      <c r="P37" s="9"/>
      <c r="Q37" s="9"/>
    </row>
    <row r="38" s="1" customFormat="1" ht="22.5" spans="1:17">
      <c r="A38" s="20"/>
      <c r="B38" s="20"/>
      <c r="C38" s="9"/>
      <c r="D38" s="21" t="s">
        <v>210</v>
      </c>
      <c r="E38" s="17" t="s">
        <v>211</v>
      </c>
      <c r="F38" s="18" t="s">
        <v>209</v>
      </c>
      <c r="G38" s="18" t="s">
        <v>209</v>
      </c>
      <c r="H38" s="18" t="s">
        <v>209</v>
      </c>
      <c r="I38" s="18" t="s">
        <v>209</v>
      </c>
      <c r="J38" s="18" t="s">
        <v>209</v>
      </c>
      <c r="K38" s="18" t="s">
        <v>209</v>
      </c>
      <c r="L38" s="18" t="s">
        <v>209</v>
      </c>
      <c r="M38" s="18"/>
      <c r="N38" s="18" t="s">
        <v>209</v>
      </c>
      <c r="O38" s="18" t="s">
        <v>209</v>
      </c>
      <c r="P38" s="18" t="s">
        <v>209</v>
      </c>
      <c r="Q38" s="9"/>
    </row>
    <row r="39" s="1" customFormat="1" ht="22.5" spans="1:17">
      <c r="A39" s="20"/>
      <c r="B39" s="20"/>
      <c r="C39" s="9"/>
      <c r="D39" s="21" t="s">
        <v>212</v>
      </c>
      <c r="E39" s="21" t="s">
        <v>213</v>
      </c>
      <c r="F39" s="18" t="s">
        <v>209</v>
      </c>
      <c r="G39" s="18" t="s">
        <v>209</v>
      </c>
      <c r="H39" s="18" t="s">
        <v>209</v>
      </c>
      <c r="I39" s="18" t="s">
        <v>209</v>
      </c>
      <c r="J39" s="18" t="s">
        <v>209</v>
      </c>
      <c r="K39" s="18"/>
      <c r="L39" s="9"/>
      <c r="M39" s="9"/>
      <c r="N39" s="9"/>
      <c r="O39" s="9"/>
      <c r="P39" s="9"/>
      <c r="Q39" s="9"/>
    </row>
    <row r="40" s="1" customFormat="1" ht="22.5" spans="1:17">
      <c r="A40" s="20"/>
      <c r="B40" s="20"/>
      <c r="C40" s="9"/>
      <c r="D40" s="21" t="s">
        <v>214</v>
      </c>
      <c r="E40" s="17" t="s">
        <v>215</v>
      </c>
      <c r="F40" s="18" t="s">
        <v>209</v>
      </c>
      <c r="G40" s="18" t="s">
        <v>209</v>
      </c>
      <c r="H40" s="18" t="s">
        <v>209</v>
      </c>
      <c r="I40" s="18" t="s">
        <v>209</v>
      </c>
      <c r="J40" s="18" t="s">
        <v>209</v>
      </c>
      <c r="K40" s="18" t="s">
        <v>209</v>
      </c>
      <c r="L40" s="18" t="s">
        <v>209</v>
      </c>
      <c r="M40" s="18" t="s">
        <v>209</v>
      </c>
      <c r="N40" s="18" t="s">
        <v>209</v>
      </c>
      <c r="O40" s="18" t="s">
        <v>209</v>
      </c>
      <c r="P40" s="9"/>
      <c r="Q40" s="18"/>
    </row>
    <row r="41" s="1" customFormat="1" ht="22.5" spans="1:17">
      <c r="A41" s="20"/>
      <c r="B41" s="20"/>
      <c r="C41" s="15" t="s">
        <v>216</v>
      </c>
      <c r="D41" s="21" t="s">
        <v>217</v>
      </c>
      <c r="E41" s="17"/>
      <c r="F41" s="22"/>
      <c r="G41" s="9"/>
      <c r="H41" s="9"/>
      <c r="I41" s="9"/>
      <c r="J41" s="9"/>
      <c r="K41" s="9"/>
      <c r="L41" s="9"/>
      <c r="M41" s="9"/>
      <c r="N41" s="9"/>
      <c r="O41" s="9"/>
      <c r="P41" s="9"/>
      <c r="Q41" s="9"/>
    </row>
    <row r="42" s="1" customFormat="1" ht="22.5" spans="1:17">
      <c r="A42" s="20"/>
      <c r="B42" s="20"/>
      <c r="C42" s="20"/>
      <c r="D42" s="21" t="s">
        <v>218</v>
      </c>
      <c r="E42" s="17"/>
      <c r="F42" s="22"/>
      <c r="G42" s="22"/>
      <c r="H42" s="22"/>
      <c r="I42" s="22"/>
      <c r="J42" s="22"/>
      <c r="K42" s="22"/>
      <c r="L42" s="22"/>
      <c r="M42" s="22"/>
      <c r="N42" s="22"/>
      <c r="O42" s="22"/>
      <c r="P42" s="22"/>
      <c r="Q42" s="22"/>
    </row>
    <row r="43" s="1" customFormat="1" ht="22.5" spans="1:17">
      <c r="A43" s="24"/>
      <c r="B43" s="24"/>
      <c r="C43" s="24"/>
      <c r="D43" s="21" t="s">
        <v>219</v>
      </c>
      <c r="E43" s="21" t="s">
        <v>220</v>
      </c>
      <c r="F43" s="9">
        <v>100</v>
      </c>
      <c r="G43" s="9"/>
      <c r="H43" s="9"/>
      <c r="I43" s="9"/>
      <c r="J43" s="9"/>
      <c r="K43" s="9"/>
      <c r="L43" s="9"/>
      <c r="M43" s="9"/>
      <c r="N43" s="9"/>
      <c r="O43" s="9"/>
      <c r="P43" s="9"/>
      <c r="Q43" s="9"/>
    </row>
    <row r="44" s="1" customFormat="1" ht="33.75" spans="1:17">
      <c r="A44" s="15" t="s">
        <v>147</v>
      </c>
      <c r="B44" s="15" t="s">
        <v>148</v>
      </c>
      <c r="C44" s="15" t="s">
        <v>216</v>
      </c>
      <c r="D44" s="21" t="s">
        <v>221</v>
      </c>
      <c r="E44" s="21" t="s">
        <v>222</v>
      </c>
      <c r="F44" s="9"/>
      <c r="G44" s="9" t="s">
        <v>223</v>
      </c>
      <c r="H44" s="9" t="s">
        <v>223</v>
      </c>
      <c r="I44" s="9" t="s">
        <v>223</v>
      </c>
      <c r="J44" s="9" t="s">
        <v>223</v>
      </c>
      <c r="K44" s="9"/>
      <c r="L44" s="9"/>
      <c r="M44" s="9"/>
      <c r="N44" s="9"/>
      <c r="O44" s="9"/>
      <c r="P44" s="9"/>
      <c r="Q44" s="9"/>
    </row>
    <row r="45" s="1" customFormat="1" ht="22.5" spans="1:17">
      <c r="A45" s="20"/>
      <c r="B45" s="20"/>
      <c r="C45" s="20"/>
      <c r="D45" s="21" t="s">
        <v>224</v>
      </c>
      <c r="E45" s="17" t="s">
        <v>225</v>
      </c>
      <c r="F45" s="22" t="s">
        <v>226</v>
      </c>
      <c r="G45" s="9" t="s">
        <v>227</v>
      </c>
      <c r="H45" s="9" t="s">
        <v>227</v>
      </c>
      <c r="I45" s="9" t="s">
        <v>227</v>
      </c>
      <c r="J45" s="9" t="s">
        <v>227</v>
      </c>
      <c r="K45" s="9" t="s">
        <v>227</v>
      </c>
      <c r="L45" s="9" t="s">
        <v>227</v>
      </c>
      <c r="M45" s="9" t="s">
        <v>227</v>
      </c>
      <c r="N45" s="9" t="s">
        <v>227</v>
      </c>
      <c r="O45" s="9" t="s">
        <v>227</v>
      </c>
      <c r="P45" s="9"/>
      <c r="Q45" s="9"/>
    </row>
    <row r="46" s="1" customFormat="1" ht="22.5" spans="1:17">
      <c r="A46" s="20"/>
      <c r="B46" s="20"/>
      <c r="C46" s="20"/>
      <c r="D46" s="21" t="s">
        <v>228</v>
      </c>
      <c r="E46" s="17" t="s">
        <v>229</v>
      </c>
      <c r="F46" s="22" t="s">
        <v>230</v>
      </c>
      <c r="G46" s="9" t="s">
        <v>231</v>
      </c>
      <c r="H46" s="9" t="s">
        <v>231</v>
      </c>
      <c r="I46" s="9" t="s">
        <v>231</v>
      </c>
      <c r="J46" s="9" t="s">
        <v>231</v>
      </c>
      <c r="K46" s="9" t="s">
        <v>231</v>
      </c>
      <c r="L46" s="9" t="s">
        <v>231</v>
      </c>
      <c r="M46" s="9"/>
      <c r="N46" s="9" t="s">
        <v>231</v>
      </c>
      <c r="O46" s="9" t="s">
        <v>231</v>
      </c>
      <c r="P46" s="9" t="s">
        <v>231</v>
      </c>
      <c r="Q46" s="9"/>
    </row>
    <row r="47" s="1" customFormat="1" spans="1:17">
      <c r="A47" s="20"/>
      <c r="B47" s="24"/>
      <c r="C47" s="24"/>
      <c r="D47" s="21" t="s">
        <v>232</v>
      </c>
      <c r="E47" s="17" t="s">
        <v>233</v>
      </c>
      <c r="F47" s="9" t="s">
        <v>234</v>
      </c>
      <c r="G47" s="9" t="s">
        <v>234</v>
      </c>
      <c r="H47" s="9" t="s">
        <v>234</v>
      </c>
      <c r="I47" s="9" t="s">
        <v>234</v>
      </c>
      <c r="J47" s="9" t="s">
        <v>234</v>
      </c>
      <c r="K47" s="9" t="s">
        <v>234</v>
      </c>
      <c r="L47" s="9"/>
      <c r="M47" s="9"/>
      <c r="N47" s="9" t="s">
        <v>234</v>
      </c>
      <c r="O47" s="9" t="s">
        <v>234</v>
      </c>
      <c r="P47" s="9"/>
      <c r="Q47" s="9"/>
    </row>
    <row r="48" s="1" customFormat="1" ht="22.5" spans="1:17">
      <c r="A48" s="20"/>
      <c r="B48" s="9" t="s">
        <v>235</v>
      </c>
      <c r="C48" s="9" t="s">
        <v>236</v>
      </c>
      <c r="D48" s="21" t="s">
        <v>237</v>
      </c>
      <c r="E48" s="21" t="s">
        <v>238</v>
      </c>
      <c r="F48" s="9">
        <v>200</v>
      </c>
      <c r="G48" s="9"/>
      <c r="H48" s="9"/>
      <c r="I48" s="9"/>
      <c r="J48" s="9"/>
      <c r="K48" s="9"/>
      <c r="L48" s="9"/>
      <c r="M48" s="9"/>
      <c r="N48" s="9"/>
      <c r="O48" s="9"/>
      <c r="P48" s="9"/>
      <c r="Q48" s="9"/>
    </row>
    <row r="49" s="1" customFormat="1" spans="1:17">
      <c r="A49" s="20"/>
      <c r="B49" s="9"/>
      <c r="C49" s="9"/>
      <c r="D49" s="21" t="s">
        <v>239</v>
      </c>
      <c r="E49" s="21" t="s">
        <v>240</v>
      </c>
      <c r="F49" s="9">
        <v>20000</v>
      </c>
      <c r="G49" s="9">
        <v>20000</v>
      </c>
      <c r="H49" s="9">
        <v>20000</v>
      </c>
      <c r="I49" s="9">
        <v>20000</v>
      </c>
      <c r="J49" s="9">
        <v>20000</v>
      </c>
      <c r="K49" s="9"/>
      <c r="L49" s="9"/>
      <c r="M49" s="9"/>
      <c r="N49" s="9"/>
      <c r="O49" s="9"/>
      <c r="P49" s="9"/>
      <c r="Q49" s="9"/>
    </row>
    <row r="50" s="1" customFormat="1" ht="56.25" spans="1:17">
      <c r="A50" s="20"/>
      <c r="B50" s="9"/>
      <c r="C50" s="9"/>
      <c r="D50" s="21" t="s">
        <v>241</v>
      </c>
      <c r="E50" s="17" t="s">
        <v>242</v>
      </c>
      <c r="F50" s="18">
        <v>1.65</v>
      </c>
      <c r="G50" s="9"/>
      <c r="H50" s="9"/>
      <c r="I50" s="9"/>
      <c r="J50" s="9"/>
      <c r="K50" s="9"/>
      <c r="L50" s="9"/>
      <c r="M50" s="9"/>
      <c r="N50" s="9"/>
      <c r="O50" s="9"/>
      <c r="P50" s="9"/>
      <c r="Q50" s="9"/>
    </row>
    <row r="51" s="1" customFormat="1" ht="33.75" spans="1:17">
      <c r="A51" s="20"/>
      <c r="B51" s="9"/>
      <c r="C51" s="15" t="s">
        <v>243</v>
      </c>
      <c r="D51" s="21" t="s">
        <v>244</v>
      </c>
      <c r="E51" s="17" t="s">
        <v>245</v>
      </c>
      <c r="F51" s="22">
        <v>5100</v>
      </c>
      <c r="G51" s="9">
        <v>4785</v>
      </c>
      <c r="H51" s="9">
        <v>736</v>
      </c>
      <c r="I51" s="9">
        <v>800</v>
      </c>
      <c r="J51" s="9">
        <v>653</v>
      </c>
      <c r="K51" s="9">
        <v>325</v>
      </c>
      <c r="L51" s="9">
        <v>553</v>
      </c>
      <c r="M51" s="9">
        <v>194</v>
      </c>
      <c r="N51" s="9">
        <v>774</v>
      </c>
      <c r="O51" s="9">
        <v>538</v>
      </c>
      <c r="P51" s="9">
        <v>34</v>
      </c>
      <c r="Q51" s="9">
        <v>178</v>
      </c>
    </row>
    <row r="52" s="1" customFormat="1" ht="22.5" spans="1:17">
      <c r="A52" s="20"/>
      <c r="B52" s="9"/>
      <c r="C52" s="20"/>
      <c r="D52" s="21" t="s">
        <v>246</v>
      </c>
      <c r="E52" s="17" t="s">
        <v>247</v>
      </c>
      <c r="F52" s="22" t="s">
        <v>248</v>
      </c>
      <c r="G52" s="9">
        <f t="shared" ref="G52:O52" si="1">G16*10000/10</f>
        <v>29990</v>
      </c>
      <c r="H52" s="9">
        <f t="shared" si="1"/>
        <v>4900</v>
      </c>
      <c r="I52" s="9">
        <f t="shared" si="1"/>
        <v>8090</v>
      </c>
      <c r="J52" s="9">
        <f t="shared" si="1"/>
        <v>4000</v>
      </c>
      <c r="K52" s="9">
        <f t="shared" si="1"/>
        <v>4100</v>
      </c>
      <c r="L52" s="9">
        <f t="shared" si="1"/>
        <v>3900</v>
      </c>
      <c r="M52" s="9">
        <f t="shared" si="1"/>
        <v>1500</v>
      </c>
      <c r="N52" s="9">
        <f t="shared" si="1"/>
        <v>1600</v>
      </c>
      <c r="O52" s="9">
        <f t="shared" si="1"/>
        <v>1900</v>
      </c>
      <c r="P52" s="9"/>
      <c r="Q52" s="9"/>
    </row>
    <row r="53" s="1" customFormat="1" ht="22.5" spans="1:17">
      <c r="A53" s="20"/>
      <c r="B53" s="9"/>
      <c r="C53" s="20"/>
      <c r="D53" s="21" t="s">
        <v>249</v>
      </c>
      <c r="E53" s="17" t="s">
        <v>250</v>
      </c>
      <c r="F53" s="22" t="s">
        <v>251</v>
      </c>
      <c r="G53" s="9">
        <f t="shared" ref="G53:L53" si="2">G17*10000/20</f>
        <v>17550</v>
      </c>
      <c r="H53" s="9">
        <f t="shared" si="2"/>
        <v>4500</v>
      </c>
      <c r="I53" s="9">
        <f t="shared" si="2"/>
        <v>4750</v>
      </c>
      <c r="J53" s="9">
        <f t="shared" si="2"/>
        <v>4750</v>
      </c>
      <c r="K53" s="9">
        <f t="shared" si="2"/>
        <v>500</v>
      </c>
      <c r="L53" s="9">
        <f t="shared" si="2"/>
        <v>500</v>
      </c>
      <c r="M53" s="9"/>
      <c r="N53" s="9">
        <f t="shared" ref="N53:P53" si="3">N17*10000/20</f>
        <v>250</v>
      </c>
      <c r="O53" s="9">
        <f t="shared" si="3"/>
        <v>2250</v>
      </c>
      <c r="P53" s="9">
        <f t="shared" si="3"/>
        <v>50</v>
      </c>
      <c r="Q53" s="9"/>
    </row>
    <row r="54" s="1" customFormat="1" ht="22.5" spans="1:17">
      <c r="A54" s="20"/>
      <c r="B54" s="9"/>
      <c r="C54" s="20"/>
      <c r="D54" s="21" t="s">
        <v>252</v>
      </c>
      <c r="E54" s="17"/>
      <c r="F54" s="23">
        <v>32</v>
      </c>
      <c r="G54" s="9">
        <v>33</v>
      </c>
      <c r="H54" s="9">
        <v>2</v>
      </c>
      <c r="I54" s="9">
        <v>9</v>
      </c>
      <c r="J54" s="9">
        <v>17</v>
      </c>
      <c r="K54" s="9"/>
      <c r="L54" s="9">
        <v>5</v>
      </c>
      <c r="M54" s="9"/>
      <c r="N54" s="9"/>
      <c r="O54" s="9"/>
      <c r="P54" s="9"/>
      <c r="Q54" s="9"/>
    </row>
    <row r="55" s="1" customFormat="1" ht="22.5" spans="1:17">
      <c r="A55" s="20"/>
      <c r="B55" s="9"/>
      <c r="C55" s="20"/>
      <c r="D55" s="21" t="s">
        <v>253</v>
      </c>
      <c r="E55" s="17" t="s">
        <v>254</v>
      </c>
      <c r="F55" s="23">
        <v>457</v>
      </c>
      <c r="G55" s="9">
        <v>386</v>
      </c>
      <c r="H55" s="9">
        <v>7</v>
      </c>
      <c r="I55" s="9">
        <v>129</v>
      </c>
      <c r="J55" s="9">
        <v>84</v>
      </c>
      <c r="K55" s="9">
        <v>34</v>
      </c>
      <c r="L55" s="9">
        <v>49</v>
      </c>
      <c r="M55" s="9">
        <v>0</v>
      </c>
      <c r="N55" s="9">
        <v>50</v>
      </c>
      <c r="O55" s="9">
        <v>0</v>
      </c>
      <c r="P55" s="9">
        <v>0</v>
      </c>
      <c r="Q55" s="9">
        <v>0</v>
      </c>
    </row>
    <row r="56" s="1" customFormat="1" ht="33.75" spans="1:17">
      <c r="A56" s="20"/>
      <c r="B56" s="9"/>
      <c r="C56" s="29"/>
      <c r="D56" s="21" t="s">
        <v>255</v>
      </c>
      <c r="E56" s="17" t="s">
        <v>256</v>
      </c>
      <c r="F56" s="18" t="s">
        <v>187</v>
      </c>
      <c r="G56" s="18" t="s">
        <v>187</v>
      </c>
      <c r="H56" s="18" t="s">
        <v>187</v>
      </c>
      <c r="I56" s="18" t="s">
        <v>187</v>
      </c>
      <c r="J56" s="18" t="s">
        <v>187</v>
      </c>
      <c r="K56" s="18" t="s">
        <v>187</v>
      </c>
      <c r="L56" s="18" t="s">
        <v>187</v>
      </c>
      <c r="M56" s="18" t="s">
        <v>187</v>
      </c>
      <c r="N56" s="18" t="s">
        <v>187</v>
      </c>
      <c r="O56" s="18" t="s">
        <v>187</v>
      </c>
      <c r="P56" s="9"/>
      <c r="Q56" s="18"/>
    </row>
  </sheetData>
  <mergeCells count="32">
    <mergeCell ref="A1:B1"/>
    <mergeCell ref="A2:Q2"/>
    <mergeCell ref="A3:C3"/>
    <mergeCell ref="D3:E3"/>
    <mergeCell ref="H3:Q3"/>
    <mergeCell ref="A4:C4"/>
    <mergeCell ref="D4:G4"/>
    <mergeCell ref="A5:C5"/>
    <mergeCell ref="F5:G5"/>
    <mergeCell ref="A6:C6"/>
    <mergeCell ref="F6:G6"/>
    <mergeCell ref="A7:C7"/>
    <mergeCell ref="D7:Q7"/>
    <mergeCell ref="B8:I8"/>
    <mergeCell ref="J8:Q8"/>
    <mergeCell ref="A10:A21"/>
    <mergeCell ref="A22:A43"/>
    <mergeCell ref="A44:A56"/>
    <mergeCell ref="B10:B21"/>
    <mergeCell ref="B22:B26"/>
    <mergeCell ref="B27:B43"/>
    <mergeCell ref="B44:B47"/>
    <mergeCell ref="B48:B56"/>
    <mergeCell ref="C10:C21"/>
    <mergeCell ref="C22:C26"/>
    <mergeCell ref="C27:C34"/>
    <mergeCell ref="C35:C40"/>
    <mergeCell ref="C41:C43"/>
    <mergeCell ref="C44:C47"/>
    <mergeCell ref="C48:C50"/>
    <mergeCell ref="C51:C56"/>
    <mergeCell ref="H4:Q6"/>
  </mergeCells>
  <printOptions horizontalCentered="1"/>
  <pageMargins left="0.357638888888889" right="0.357638888888889" top="0.605555555555556" bottom="0.605555555555556" header="0.302777777777778" footer="0.302777777777778"/>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邓荣俤</cp:lastModifiedBy>
  <dcterms:created xsi:type="dcterms:W3CDTF">2018-02-24T00:32:00Z</dcterms:created>
  <cp:lastPrinted>2018-03-05T09:13:00Z</cp:lastPrinted>
  <dcterms:modified xsi:type="dcterms:W3CDTF">2019-06-11T00:42:45Z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